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1"/>
  </bookViews>
  <sheets>
    <sheet name="Лист1" sheetId="1" r:id="rId1"/>
    <sheet name="БЕЗ УЧЕТА СЧЕТОВ БЮДЖЕТА" sheetId="2" r:id="rId2"/>
  </sheets>
  <definedNames>
    <definedName name="_xlnm.Print_Titles" localSheetId="1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<sst xmlns="http://schemas.openxmlformats.org/spreadsheetml/2006/main" count="1953" uniqueCount="399">
  <si>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</si>
  <si>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</si>
  <si>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</si>
  <si>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</si>
  <si>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</si>
  <si>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</si>
  <si>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</si>
  <si>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</si>
  <si>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</si>
  <si>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</si>
  <si>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</si>
  <si>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</si>
  <si>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</si>
  <si>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</si>
  <si>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</si>
  <si>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</si>
  <si>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</si>
  <si>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</si>
  <si>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</si>
  <si>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</si>
  <si>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</si>
  <si>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</si>
  <si>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</si>
  <si>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</si>
  <si>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</si>
  <si>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</si>
  <si>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</si>
  <si>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</si>
  <si>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</si>
  <si>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</si>
  <si>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</si>
  <si>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</si>
  <si>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</si>
  <si>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</si>
  <si>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</si>
  <si>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</si>
  <si>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</si>
  <si>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</si>
  <si>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</si>
  <si>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</si>
  <si>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</si>
  <si>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</si>
  <si>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</si>
  <si>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</si>
  <si>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</si>
  <si>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</si>
  <si>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</si>
  <si>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</si>
  <si>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</si>
  <si>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</si>
  <si>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</si>
  <si>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</si>
  <si>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</si>
  <si>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</si>
  <si>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</si>
  <si>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</si>
  <si>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</si>
  <si>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</si>
  <si>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</si>
  <si>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</si>
  <si>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</si>
  <si>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</si>
  <si>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</si>
  <si>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</si>
  <si>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</si>
  <si>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</si>
  <si>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</si>
  <si>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</si>
  <si>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</si>
  <si>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</si>
  <si>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</si>
  <si>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</si>
  <si>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</si>
  <si>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</si>
  <si>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</si>
  <si>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</si>
  <si>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</si>
  <si>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</si>
  <si>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</si>
  <si>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</si>
  <si>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</si>
  <si>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</si>
  <si>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</si>
  <si>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</si>
  <si>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</si>
  <si>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</si>
  <si>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</si>
  <si>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</si>
  <si>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</si>
  <si>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</si>
  <si>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</si>
  <si>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</si>
  <si>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</si>
  <si>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Михайловского муниципального района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</si>
  <si>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</si>
  <si>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</si>
  <si>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</si>
  <si>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</si>
  <si>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</si>
  <si>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</si>
  <si>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</si>
  <si>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</si>
  <si>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</si>
  <si>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</si>
  <si>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</si>
  <si>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</si>
  <si>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</si>
  <si>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</si>
  <si>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</si>
  <si>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</si>
  <si>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</si>
  <si>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</si>
  <si>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</si>
  <si>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</si>
  <si>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</si>
  <si>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</si>
  <si>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</si>
  <si>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</si>
  <si>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</si>
  <si>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</si>
  <si>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</si>
  <si>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</si>
  <si>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</si>
  <si>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</si>
  <si>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</si>
  <si>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</si>
  <si>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</si>
  <si>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</si>
  <si>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</si>
  <si>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</si>
  <si>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</si>
  <si>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</si>
  <si>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</si>
  <si>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</si>
  <si>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</si>
  <si>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</si>
  <si>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</si>
  <si>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</si>
  <si>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</si>
  <si>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</si>
  <si>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</si>
  <si>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</si>
  <si>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</si>
  <si>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</si>
  <si>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</si>
  <si>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9900000</t>
  </si>
  <si>
    <t>Мероприятия непрограммных направлений деятельности органов муниципальной власти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</si>
  <si>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</si>
  <si>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</si>
  <si>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</si>
  <si>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</si>
  <si>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</si>
  <si>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</si>
  <si>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</si>
  <si>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</si>
  <si>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</si>
  <si>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</si>
  <si>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</si>
  <si>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</si>
  <si>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</si>
  <si>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</si>
  <si>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</si>
  <si>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</si>
  <si>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</si>
  <si>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</si>
  <si>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</si>
  <si>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</si>
  <si>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</si>
  <si>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</si>
  <si>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</si>
  <si>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</si>
  <si>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</si>
  <si>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</si>
  <si>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</si>
  <si>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</si>
  <si>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</si>
  <si>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НАЦИОНАЛЬНАЯ ОБОРОНА</t>
  </si>
  <si>
    <t>0200</t>
  </si>
  <si>
    <t>9995118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</si>
  <si>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</si>
  <si>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</si>
  <si>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</si>
  <si>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Дорожное хозяйство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</si>
  <si>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</si>
  <si>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</si>
  <si>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</si>
  <si>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</si>
  <si>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</si>
  <si>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</si>
  <si>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</si>
  <si>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</si>
  <si>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</si>
  <si>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</si>
  <si>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</si>
  <si>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</si>
  <si>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</si>
  <si>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</si>
  <si>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0200000</t>
  </si>
  <si>
    <t>Обеспечение деятельности районных бюджетных муниципальных учреждений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</si>
  <si>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</si>
  <si>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</si>
  <si>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</si>
  <si>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</si>
  <si>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</si>
  <si>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</si>
  <si>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</si>
  <si>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</si>
  <si>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</si>
  <si>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</si>
  <si>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</si>
  <si>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</si>
  <si>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</si>
  <si>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</si>
  <si>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</si>
  <si>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</si>
  <si>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</si>
  <si>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</si>
  <si>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</si>
  <si>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</si>
  <si>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</si>
  <si>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</si>
  <si>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</si>
  <si>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</si>
  <si>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</si>
  <si>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</si>
  <si>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</si>
  <si>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Субсидии из районного бюджета гражданам на приобретение жилья</t>
  </si>
  <si>
    <t>0100064</t>
  </si>
  <si>
    <t>МП"Устойчивое развитие сельских территорий"</t>
  </si>
  <si>
    <t>0900064</t>
  </si>
  <si>
    <t>Другие вопросы в области социальной политики</t>
  </si>
  <si>
    <t>1006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</si>
  <si>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</si>
  <si>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</si>
  <si>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</si>
  <si>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1106</t>
  </si>
  <si>
    <t>Физическая культура и спорт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</si>
  <si>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</si>
  <si>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</si>
  <si>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</si>
  <si>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</si>
  <si>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1500062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</si>
  <si>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</si>
  <si>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</si>
  <si>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</si>
  <si>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</si>
  <si>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</si>
  <si>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</si>
  <si>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</si>
  <si>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</si>
  <si>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</si>
  <si>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</si>
  <si>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999065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</si>
  <si>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</si>
  <si>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</si>
  <si>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</si>
  <si>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</si>
  <si>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</si>
  <si>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</si>
  <si>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Развитие МТБ бюджетных дошкольных образовательных муниципальных учреждений</t>
  </si>
  <si>
    <t>0321169</t>
  </si>
  <si>
    <t>0340000</t>
  </si>
  <si>
    <t>Противопожарная безопасность в дошкольных образовательных учреждениях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</si>
  <si>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</si>
  <si>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</si>
  <si>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</si>
  <si>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</si>
  <si>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</si>
  <si>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</si>
  <si>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</si>
  <si>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</si>
  <si>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</si>
  <si>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</si>
  <si>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</si>
  <si>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</si>
  <si>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</si>
  <si>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</si>
  <si>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</si>
  <si>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</si>
  <si>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</si>
  <si>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</si>
  <si>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</si>
  <si>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</si>
  <si>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</si>
  <si>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</si>
  <si>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</si>
  <si>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</si>
  <si>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</si>
  <si>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</si>
  <si>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</si>
  <si>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</si>
  <si>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</si>
  <si>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</si>
  <si>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0600000</t>
  </si>
  <si>
    <t>0600060</t>
  </si>
  <si>
    <t>0600061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</si>
  <si>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</si>
  <si>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</si>
  <si>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</si>
  <si>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</si>
  <si>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</si>
  <si>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</si>
  <si>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</si>
  <si>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</si>
  <si>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</si>
  <si>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</si>
  <si>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</si>
  <si>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</si>
  <si>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</si>
  <si>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</si>
  <si>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</si>
  <si>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</si>
  <si>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</si>
  <si>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</si>
  <si>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</si>
  <si>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</si>
  <si>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</si>
  <si>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районного бюджета на 2015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</si>
  <si>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</si>
  <si>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</si>
  <si>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</si>
  <si>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</si>
  <si>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</si>
  <si>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</si>
  <si>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</si>
  <si>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9999304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</si>
  <si>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</si>
  <si>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1900000</t>
  </si>
  <si>
    <t>1900060</t>
  </si>
  <si>
    <t>Противопожарная безопасность в учреждениях дополнительного образования</t>
  </si>
  <si>
    <t>0347169</t>
  </si>
  <si>
    <t>Жилищное хозяйство</t>
  </si>
  <si>
    <t>Содержание муниципального жилого фонда</t>
  </si>
  <si>
    <t>0501</t>
  </si>
  <si>
    <t>9990070</t>
  </si>
  <si>
    <t>Организация ритуальных услуг и содержание мест захоронения</t>
  </si>
  <si>
    <t>9990068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</si>
  <si>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</si>
  <si>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</si>
  <si>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1100061</t>
  </si>
  <si>
    <t>1100062</t>
  </si>
  <si>
    <t>"Приложение 12 к решению Думы</t>
  </si>
  <si>
    <t>№ 596 от 25.12.2014г."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</si>
  <si>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</si>
  <si>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</si>
  <si>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</si>
  <si>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</si>
  <si>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</si>
  <si>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</si>
  <si>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</si>
  <si>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</si>
  <si>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</si>
  <si>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</si>
  <si>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</si>
  <si>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</si>
  <si>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</si>
  <si>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</si>
  <si>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</si>
  <si>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</si>
  <si>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</si>
  <si>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</si>
  <si>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</si>
  <si>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</si>
  <si>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</si>
  <si>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</si>
  <si>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1621169</t>
  </si>
  <si>
    <t>Иные бюджетные ассигнования</t>
  </si>
  <si>
    <t>Специальные расходы</t>
  </si>
  <si>
    <t>800</t>
  </si>
  <si>
    <t>880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</si>
  <si>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</si>
  <si>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9905224</t>
  </si>
  <si>
    <t>9905254</t>
  </si>
  <si>
    <t>Обеспечение деятельности бюджетного учреждения по предоставлению государственных (муниципальных) услуг</t>
  </si>
  <si>
    <t>9990071</t>
  </si>
  <si>
    <t>Расходы на мероприятия по созданию многофункционального центра по предоставлению государственных (муниципальных) услуг</t>
  </si>
  <si>
    <t>9999218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</si>
  <si>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</si>
  <si>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</si>
  <si>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</si>
  <si>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>1900061</t>
  </si>
  <si>
    <t xml:space="preserve">Противопожарная безопасность в бюджетных общеобразовательных муниципальных учреждениях </t>
  </si>
  <si>
    <t>0344169</t>
  </si>
  <si>
    <t>Расходы на создание и развитие сети многофункциональных центров предоставления государственных и муниципальных услуг</t>
  </si>
  <si>
    <t>9995392</t>
  </si>
  <si>
    <t>Комплектование книжных фондов муниципальных библиотек</t>
  </si>
  <si>
    <t>1625144</t>
  </si>
  <si>
    <t>Благоустройство пришкольных территорий</t>
  </si>
  <si>
    <t>0319242</t>
  </si>
  <si>
    <t>0802</t>
  </si>
  <si>
    <t>Приложение 4 к решению Думы</t>
  </si>
  <si>
    <t>0805064</t>
  </si>
  <si>
    <t>Субсидии из федерального бюджета на поддержку развития малого и среднего предпринимательства</t>
  </si>
  <si>
    <t>Субсидии из федерального бюджета гражданам на приобретение жилья</t>
  </si>
  <si>
    <t>0105020</t>
  </si>
  <si>
    <t>Субсидии из краевого бюджета гражданам на приобретение жилья</t>
  </si>
  <si>
    <t>0109216</t>
  </si>
  <si>
    <t>951</t>
  </si>
  <si>
    <t>№ 9 от 29.10.2015г.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</si>
</sst>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5" xfId="0" applyFont="1" applyFill="1" applyBorder="1" applyAlignment="1">
      <alignment horizontal="center" vertical="center" wrapText="1"/>
    </xf>
    <xf numFmtId="49" fontId="11" fillId="39" borderId="26" xfId="0" applyNumberFormat="1" applyFont="1" applyFill="1" applyBorder="1" applyAlignment="1">
      <alignment horizontal="center" vertical="center" wrapText="1"/>
    </xf>
    <xf numFmtId="0" fontId="11" fillId="39" borderId="2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8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wrapText="1" shrinkToFit="1"/>
    </xf>
    <xf numFmtId="170" fontId="11" fillId="39" borderId="1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496"/>
  <sheetViews>
    <sheetView showGridLines="0" tabSelected="1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8.75">
      <c r="B2" s="165" t="s">
        <v>390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</row>
    <row r="3" spans="2:23" ht="18.75">
      <c r="B3" s="166" t="s">
        <v>93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</row>
    <row r="4" spans="2:22" ht="18.75">
      <c r="B4" s="2"/>
      <c r="C4" s="165" t="s">
        <v>398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</row>
    <row r="6" spans="2:25" ht="18.75">
      <c r="B6" s="165" t="s">
        <v>341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83"/>
      <c r="Y6" s="2"/>
    </row>
    <row r="7" spans="2:25" ht="18.75" customHeight="1">
      <c r="B7" s="166" t="s">
        <v>93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84"/>
      <c r="Y7" s="2"/>
    </row>
    <row r="8" spans="2:25" ht="18.75">
      <c r="B8" s="2"/>
      <c r="C8" s="165" t="s">
        <v>342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X8" s="2"/>
      <c r="Y8" s="2"/>
    </row>
    <row r="9" spans="2:25" ht="12.75">
      <c r="B9" s="2"/>
      <c r="X9" s="2"/>
      <c r="Y9" s="2"/>
    </row>
    <row r="10" spans="2:25" ht="12.75">
      <c r="B10" s="2"/>
      <c r="X10" s="2"/>
      <c r="Y10" s="2"/>
    </row>
    <row r="11" spans="1:25" ht="30.75" customHeight="1">
      <c r="A11" s="168" t="s">
        <v>94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X11" s="2"/>
      <c r="Y11" s="2"/>
    </row>
    <row r="12" spans="1:25" ht="57" customHeight="1">
      <c r="A12" s="167" t="s">
        <v>317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X12" s="2"/>
      <c r="Y12" s="2"/>
    </row>
    <row r="13" spans="1:25" ht="16.5" thickBot="1">
      <c r="A13" s="49"/>
      <c r="B13" s="49"/>
      <c r="C13" s="49"/>
      <c r="D13" s="49"/>
      <c r="E13" s="49"/>
      <c r="F13" s="49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Y13" s="57" t="s">
        <v>87</v>
      </c>
    </row>
    <row r="14" spans="1:25" ht="48" thickBot="1">
      <c r="A14" s="36" t="s">
        <v>0</v>
      </c>
      <c r="B14" s="36" t="s">
        <v>62</v>
      </c>
      <c r="C14" s="36" t="s">
        <v>1</v>
      </c>
      <c r="D14" s="36" t="s">
        <v>2</v>
      </c>
      <c r="E14" s="36" t="s">
        <v>3</v>
      </c>
      <c r="F14" s="37" t="s">
        <v>4</v>
      </c>
      <c r="G14" s="36" t="s">
        <v>24</v>
      </c>
      <c r="H14" s="23" t="s">
        <v>24</v>
      </c>
      <c r="I14" s="4" t="s">
        <v>24</v>
      </c>
      <c r="J14" s="4" t="s">
        <v>24</v>
      </c>
      <c r="K14" s="4" t="s">
        <v>24</v>
      </c>
      <c r="L14" s="4" t="s">
        <v>24</v>
      </c>
      <c r="M14" s="4" t="s">
        <v>24</v>
      </c>
      <c r="N14" s="4" t="s">
        <v>24</v>
      </c>
      <c r="O14" s="4" t="s">
        <v>24</v>
      </c>
      <c r="P14" s="4" t="s">
        <v>24</v>
      </c>
      <c r="Q14" s="4" t="s">
        <v>24</v>
      </c>
      <c r="R14" s="4" t="s">
        <v>24</v>
      </c>
      <c r="S14" s="4" t="s">
        <v>24</v>
      </c>
      <c r="T14" s="4" t="s">
        <v>24</v>
      </c>
      <c r="U14" s="4" t="s">
        <v>24</v>
      </c>
      <c r="V14" s="4" t="s">
        <v>24</v>
      </c>
      <c r="W14" s="41" t="s">
        <v>24</v>
      </c>
      <c r="X14" s="58" t="s">
        <v>89</v>
      </c>
      <c r="Y14" s="47" t="s">
        <v>88</v>
      </c>
    </row>
    <row r="15" spans="1:25" ht="29.25" thickBot="1">
      <c r="A15" s="105" t="s">
        <v>63</v>
      </c>
      <c r="B15" s="106">
        <v>951</v>
      </c>
      <c r="C15" s="106" t="s">
        <v>64</v>
      </c>
      <c r="D15" s="106" t="s">
        <v>6</v>
      </c>
      <c r="E15" s="106" t="s">
        <v>5</v>
      </c>
      <c r="F15" s="107"/>
      <c r="G15" s="143">
        <f>G16+G175+G181+G188+G230+G259+G283+G317+G340+G350+G363+G369</f>
        <v>154555.48291000002</v>
      </c>
      <c r="H15" s="28" t="e">
        <f aca="true" t="shared" si="0" ref="H15:X15">H16+H172+H176+H182+H222+H265+H289+H319+H335+H348+H359+H364</f>
        <v>#REF!</v>
      </c>
      <c r="I15" s="28" t="e">
        <f t="shared" si="0"/>
        <v>#REF!</v>
      </c>
      <c r="J15" s="28" t="e">
        <f t="shared" si="0"/>
        <v>#REF!</v>
      </c>
      <c r="K15" s="28" t="e">
        <f t="shared" si="0"/>
        <v>#REF!</v>
      </c>
      <c r="L15" s="28" t="e">
        <f t="shared" si="0"/>
        <v>#REF!</v>
      </c>
      <c r="M15" s="28" t="e">
        <f t="shared" si="0"/>
        <v>#REF!</v>
      </c>
      <c r="N15" s="28" t="e">
        <f t="shared" si="0"/>
        <v>#REF!</v>
      </c>
      <c r="O15" s="28" t="e">
        <f t="shared" si="0"/>
        <v>#REF!</v>
      </c>
      <c r="P15" s="28" t="e">
        <f t="shared" si="0"/>
        <v>#REF!</v>
      </c>
      <c r="Q15" s="28" t="e">
        <f t="shared" si="0"/>
        <v>#REF!</v>
      </c>
      <c r="R15" s="28" t="e">
        <f t="shared" si="0"/>
        <v>#REF!</v>
      </c>
      <c r="S15" s="28" t="e">
        <f t="shared" si="0"/>
        <v>#REF!</v>
      </c>
      <c r="T15" s="28" t="e">
        <f t="shared" si="0"/>
        <v>#REF!</v>
      </c>
      <c r="U15" s="28" t="e">
        <f t="shared" si="0"/>
        <v>#REF!</v>
      </c>
      <c r="V15" s="28" t="e">
        <f t="shared" si="0"/>
        <v>#REF!</v>
      </c>
      <c r="W15" s="28" t="e">
        <f t="shared" si="0"/>
        <v>#REF!</v>
      </c>
      <c r="X15" s="60" t="e">
        <f t="shared" si="0"/>
        <v>#REF!</v>
      </c>
      <c r="Y15" s="59" t="e">
        <f aca="true" t="shared" si="1" ref="Y15:Y24">X15/G15*100</f>
        <v>#REF!</v>
      </c>
    </row>
    <row r="16" spans="1:25" ht="18.75" customHeight="1" outlineLevel="2" thickBot="1">
      <c r="A16" s="110" t="s">
        <v>57</v>
      </c>
      <c r="B16" s="18">
        <v>951</v>
      </c>
      <c r="C16" s="14" t="s">
        <v>56</v>
      </c>
      <c r="D16" s="14" t="s">
        <v>6</v>
      </c>
      <c r="E16" s="14" t="s">
        <v>5</v>
      </c>
      <c r="F16" s="14"/>
      <c r="G16" s="144">
        <f>G17+G24+G46+G65+G81+G86+G59+G75</f>
        <v>76338.72400000002</v>
      </c>
      <c r="H16" s="29" t="e">
        <f>H17+H27+H48+#REF!+H66+#REF!+H81+H85</f>
        <v>#REF!</v>
      </c>
      <c r="I16" s="29" t="e">
        <f>I17+I27+I48+#REF!+I66+#REF!+I81+I85</f>
        <v>#REF!</v>
      </c>
      <c r="J16" s="29" t="e">
        <f>J17+J27+J48+#REF!+J66+#REF!+J81+J85</f>
        <v>#REF!</v>
      </c>
      <c r="K16" s="29" t="e">
        <f>K17+K27+K48+#REF!+K66+#REF!+K81+K85</f>
        <v>#REF!</v>
      </c>
      <c r="L16" s="29" t="e">
        <f>L17+L27+L48+#REF!+L66+#REF!+L81+L85</f>
        <v>#REF!</v>
      </c>
      <c r="M16" s="29" t="e">
        <f>M17+M27+M48+#REF!+M66+#REF!+M81+M85</f>
        <v>#REF!</v>
      </c>
      <c r="N16" s="29" t="e">
        <f>N17+N27+N48+#REF!+N66+#REF!+N81+N85</f>
        <v>#REF!</v>
      </c>
      <c r="O16" s="29" t="e">
        <f>O17+O27+O48+#REF!+O66+#REF!+O81+O85</f>
        <v>#REF!</v>
      </c>
      <c r="P16" s="29" t="e">
        <f>P17+P27+P48+#REF!+P66+#REF!+P81+P85</f>
        <v>#REF!</v>
      </c>
      <c r="Q16" s="29" t="e">
        <f>Q17+Q27+Q48+#REF!+Q66+#REF!+Q81+Q85</f>
        <v>#REF!</v>
      </c>
      <c r="R16" s="29" t="e">
        <f>R17+R27+R48+#REF!+R66+#REF!+R81+R85</f>
        <v>#REF!</v>
      </c>
      <c r="S16" s="29" t="e">
        <f>S17+S27+S48+#REF!+S66+#REF!+S81+S85</f>
        <v>#REF!</v>
      </c>
      <c r="T16" s="29" t="e">
        <f>T17+T27+T48+#REF!+T66+#REF!+T81+T85</f>
        <v>#REF!</v>
      </c>
      <c r="U16" s="29" t="e">
        <f>U17+U27+U48+#REF!+U66+#REF!+U81+U85</f>
        <v>#REF!</v>
      </c>
      <c r="V16" s="29" t="e">
        <f>V17+V27+V48+#REF!+V66+#REF!+V81+V85</f>
        <v>#REF!</v>
      </c>
      <c r="W16" s="29" t="e">
        <f>W17+W27+W48+#REF!+W66+#REF!+W81+W85</f>
        <v>#REF!</v>
      </c>
      <c r="X16" s="61" t="e">
        <f>X17+X27+X48+#REF!+X66+#REF!+X81+X85</f>
        <v>#REF!</v>
      </c>
      <c r="Y16" s="59" t="e">
        <f t="shared" si="1"/>
        <v>#REF!</v>
      </c>
    </row>
    <row r="17" spans="1:25" ht="32.25" customHeight="1" outlineLevel="3" thickBot="1">
      <c r="A17" s="111" t="s">
        <v>25</v>
      </c>
      <c r="B17" s="131">
        <v>951</v>
      </c>
      <c r="C17" s="112" t="s">
        <v>7</v>
      </c>
      <c r="D17" s="112" t="s">
        <v>6</v>
      </c>
      <c r="E17" s="112" t="s">
        <v>5</v>
      </c>
      <c r="F17" s="112"/>
      <c r="G17" s="113">
        <f>G18</f>
        <v>1716.18</v>
      </c>
      <c r="H17" s="31">
        <f aca="true" t="shared" si="2" ref="H17:X17">H18</f>
        <v>1204.8</v>
      </c>
      <c r="I17" s="31">
        <f t="shared" si="2"/>
        <v>1204.8</v>
      </c>
      <c r="J17" s="31">
        <f t="shared" si="2"/>
        <v>1204.8</v>
      </c>
      <c r="K17" s="31">
        <f t="shared" si="2"/>
        <v>1204.8</v>
      </c>
      <c r="L17" s="31">
        <f t="shared" si="2"/>
        <v>1204.8</v>
      </c>
      <c r="M17" s="31">
        <f t="shared" si="2"/>
        <v>1204.8</v>
      </c>
      <c r="N17" s="31">
        <f t="shared" si="2"/>
        <v>1204.8</v>
      </c>
      <c r="O17" s="31">
        <f t="shared" si="2"/>
        <v>1204.8</v>
      </c>
      <c r="P17" s="31">
        <f t="shared" si="2"/>
        <v>1204.8</v>
      </c>
      <c r="Q17" s="31">
        <f t="shared" si="2"/>
        <v>1204.8</v>
      </c>
      <c r="R17" s="31">
        <f t="shared" si="2"/>
        <v>1204.8</v>
      </c>
      <c r="S17" s="31">
        <f t="shared" si="2"/>
        <v>1204.8</v>
      </c>
      <c r="T17" s="31">
        <f t="shared" si="2"/>
        <v>1204.8</v>
      </c>
      <c r="U17" s="31">
        <f t="shared" si="2"/>
        <v>1204.8</v>
      </c>
      <c r="V17" s="31">
        <f t="shared" si="2"/>
        <v>1204.8</v>
      </c>
      <c r="W17" s="31">
        <f t="shared" si="2"/>
        <v>1204.8</v>
      </c>
      <c r="X17" s="62">
        <f t="shared" si="2"/>
        <v>1147.63638</v>
      </c>
      <c r="Y17" s="59">
        <f t="shared" si="1"/>
        <v>66.87156242352201</v>
      </c>
    </row>
    <row r="18" spans="1:25" ht="34.5" customHeight="1" outlineLevel="3" thickBot="1">
      <c r="A18" s="114" t="s">
        <v>144</v>
      </c>
      <c r="B18" s="19">
        <v>951</v>
      </c>
      <c r="C18" s="11" t="s">
        <v>7</v>
      </c>
      <c r="D18" s="11" t="s">
        <v>145</v>
      </c>
      <c r="E18" s="11" t="s">
        <v>5</v>
      </c>
      <c r="F18" s="11"/>
      <c r="G18" s="12">
        <f>G19</f>
        <v>1716.18</v>
      </c>
      <c r="H18" s="32">
        <f aca="true" t="shared" si="3" ref="H18:X18">H23</f>
        <v>1204.8</v>
      </c>
      <c r="I18" s="32">
        <f t="shared" si="3"/>
        <v>1204.8</v>
      </c>
      <c r="J18" s="32">
        <f t="shared" si="3"/>
        <v>1204.8</v>
      </c>
      <c r="K18" s="32">
        <f t="shared" si="3"/>
        <v>1204.8</v>
      </c>
      <c r="L18" s="32">
        <f t="shared" si="3"/>
        <v>1204.8</v>
      </c>
      <c r="M18" s="32">
        <f t="shared" si="3"/>
        <v>1204.8</v>
      </c>
      <c r="N18" s="32">
        <f t="shared" si="3"/>
        <v>1204.8</v>
      </c>
      <c r="O18" s="32">
        <f t="shared" si="3"/>
        <v>1204.8</v>
      </c>
      <c r="P18" s="32">
        <f t="shared" si="3"/>
        <v>1204.8</v>
      </c>
      <c r="Q18" s="32">
        <f t="shared" si="3"/>
        <v>1204.8</v>
      </c>
      <c r="R18" s="32">
        <f t="shared" si="3"/>
        <v>1204.8</v>
      </c>
      <c r="S18" s="32">
        <f t="shared" si="3"/>
        <v>1204.8</v>
      </c>
      <c r="T18" s="32">
        <f t="shared" si="3"/>
        <v>1204.8</v>
      </c>
      <c r="U18" s="32">
        <f t="shared" si="3"/>
        <v>1204.8</v>
      </c>
      <c r="V18" s="32">
        <f t="shared" si="3"/>
        <v>1204.8</v>
      </c>
      <c r="W18" s="32">
        <f t="shared" si="3"/>
        <v>1204.8</v>
      </c>
      <c r="X18" s="63">
        <f t="shared" si="3"/>
        <v>1147.63638</v>
      </c>
      <c r="Y18" s="59">
        <f t="shared" si="1"/>
        <v>66.87156242352201</v>
      </c>
    </row>
    <row r="19" spans="1:25" ht="36" customHeight="1" outlineLevel="3" thickBot="1">
      <c r="A19" s="114" t="s">
        <v>146</v>
      </c>
      <c r="B19" s="19">
        <v>951</v>
      </c>
      <c r="C19" s="11" t="s">
        <v>7</v>
      </c>
      <c r="D19" s="11" t="s">
        <v>147</v>
      </c>
      <c r="E19" s="11" t="s">
        <v>5</v>
      </c>
      <c r="F19" s="11"/>
      <c r="G19" s="12">
        <f>G20</f>
        <v>1716.18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</row>
    <row r="20" spans="1:25" ht="20.25" customHeight="1" outlineLevel="3" thickBot="1">
      <c r="A20" s="96" t="s">
        <v>148</v>
      </c>
      <c r="B20" s="92">
        <v>951</v>
      </c>
      <c r="C20" s="93" t="s">
        <v>7</v>
      </c>
      <c r="D20" s="93" t="s">
        <v>149</v>
      </c>
      <c r="E20" s="93" t="s">
        <v>5</v>
      </c>
      <c r="F20" s="93"/>
      <c r="G20" s="16">
        <f>G21</f>
        <v>1716.18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3"/>
      <c r="Y20" s="59"/>
    </row>
    <row r="21" spans="1:25" ht="31.5" customHeight="1" outlineLevel="3" thickBot="1">
      <c r="A21" s="5" t="s">
        <v>98</v>
      </c>
      <c r="B21" s="21">
        <v>951</v>
      </c>
      <c r="C21" s="6" t="s">
        <v>7</v>
      </c>
      <c r="D21" s="6" t="s">
        <v>149</v>
      </c>
      <c r="E21" s="6" t="s">
        <v>95</v>
      </c>
      <c r="F21" s="6"/>
      <c r="G21" s="7">
        <f>G22+G23</f>
        <v>1716.18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63"/>
      <c r="Y21" s="59"/>
    </row>
    <row r="22" spans="1:25" ht="20.25" customHeight="1" outlineLevel="3" thickBot="1">
      <c r="A22" s="90" t="s">
        <v>99</v>
      </c>
      <c r="B22" s="94">
        <v>951</v>
      </c>
      <c r="C22" s="95" t="s">
        <v>7</v>
      </c>
      <c r="D22" s="95" t="s">
        <v>149</v>
      </c>
      <c r="E22" s="95" t="s">
        <v>96</v>
      </c>
      <c r="F22" s="95"/>
      <c r="G22" s="100">
        <v>1715.38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63"/>
      <c r="Y22" s="59"/>
    </row>
    <row r="23" spans="1:25" ht="32.25" outlineLevel="4" thickBot="1">
      <c r="A23" s="90" t="s">
        <v>100</v>
      </c>
      <c r="B23" s="94">
        <v>951</v>
      </c>
      <c r="C23" s="95" t="s">
        <v>7</v>
      </c>
      <c r="D23" s="95" t="s">
        <v>149</v>
      </c>
      <c r="E23" s="95" t="s">
        <v>97</v>
      </c>
      <c r="F23" s="95"/>
      <c r="G23" s="100">
        <v>0.8</v>
      </c>
      <c r="H23" s="34">
        <f aca="true" t="shared" si="4" ref="H23:X23">H24</f>
        <v>1204.8</v>
      </c>
      <c r="I23" s="34">
        <f t="shared" si="4"/>
        <v>1204.8</v>
      </c>
      <c r="J23" s="34">
        <f t="shared" si="4"/>
        <v>1204.8</v>
      </c>
      <c r="K23" s="34">
        <f t="shared" si="4"/>
        <v>1204.8</v>
      </c>
      <c r="L23" s="34">
        <f t="shared" si="4"/>
        <v>1204.8</v>
      </c>
      <c r="M23" s="34">
        <f t="shared" si="4"/>
        <v>1204.8</v>
      </c>
      <c r="N23" s="34">
        <f t="shared" si="4"/>
        <v>1204.8</v>
      </c>
      <c r="O23" s="34">
        <f t="shared" si="4"/>
        <v>1204.8</v>
      </c>
      <c r="P23" s="34">
        <f t="shared" si="4"/>
        <v>1204.8</v>
      </c>
      <c r="Q23" s="34">
        <f t="shared" si="4"/>
        <v>1204.8</v>
      </c>
      <c r="R23" s="34">
        <f t="shared" si="4"/>
        <v>1204.8</v>
      </c>
      <c r="S23" s="34">
        <f t="shared" si="4"/>
        <v>1204.8</v>
      </c>
      <c r="T23" s="34">
        <f t="shared" si="4"/>
        <v>1204.8</v>
      </c>
      <c r="U23" s="34">
        <f t="shared" si="4"/>
        <v>1204.8</v>
      </c>
      <c r="V23" s="34">
        <f t="shared" si="4"/>
        <v>1204.8</v>
      </c>
      <c r="W23" s="34">
        <f t="shared" si="4"/>
        <v>1204.8</v>
      </c>
      <c r="X23" s="64">
        <f t="shared" si="4"/>
        <v>1147.63638</v>
      </c>
      <c r="Y23" s="59">
        <f t="shared" si="1"/>
        <v>143454.5475</v>
      </c>
    </row>
    <row r="24" spans="1:25" ht="47.25" customHeight="1" outlineLevel="5" thickBot="1">
      <c r="A24" s="8" t="s">
        <v>26</v>
      </c>
      <c r="B24" s="19">
        <v>951</v>
      </c>
      <c r="C24" s="9" t="s">
        <v>18</v>
      </c>
      <c r="D24" s="9" t="s">
        <v>6</v>
      </c>
      <c r="E24" s="9" t="s">
        <v>5</v>
      </c>
      <c r="F24" s="9"/>
      <c r="G24" s="157">
        <f>G25</f>
        <v>3360.246</v>
      </c>
      <c r="H24" s="26">
        <v>1204.8</v>
      </c>
      <c r="I24" s="7">
        <v>1204.8</v>
      </c>
      <c r="J24" s="7">
        <v>1204.8</v>
      </c>
      <c r="K24" s="7">
        <v>1204.8</v>
      </c>
      <c r="L24" s="7">
        <v>1204.8</v>
      </c>
      <c r="M24" s="7">
        <v>1204.8</v>
      </c>
      <c r="N24" s="7">
        <v>1204.8</v>
      </c>
      <c r="O24" s="7">
        <v>1204.8</v>
      </c>
      <c r="P24" s="7">
        <v>1204.8</v>
      </c>
      <c r="Q24" s="7">
        <v>1204.8</v>
      </c>
      <c r="R24" s="7">
        <v>1204.8</v>
      </c>
      <c r="S24" s="7">
        <v>1204.8</v>
      </c>
      <c r="T24" s="7">
        <v>1204.8</v>
      </c>
      <c r="U24" s="7">
        <v>1204.8</v>
      </c>
      <c r="V24" s="7">
        <v>1204.8</v>
      </c>
      <c r="W24" s="44">
        <v>1204.8</v>
      </c>
      <c r="X24" s="65">
        <v>1147.63638</v>
      </c>
      <c r="Y24" s="59">
        <f t="shared" si="1"/>
        <v>34.1533441301619</v>
      </c>
    </row>
    <row r="25" spans="1:25" ht="32.25" outlineLevel="5" thickBot="1">
      <c r="A25" s="114" t="s">
        <v>144</v>
      </c>
      <c r="B25" s="19">
        <v>951</v>
      </c>
      <c r="C25" s="11" t="s">
        <v>18</v>
      </c>
      <c r="D25" s="11" t="s">
        <v>145</v>
      </c>
      <c r="E25" s="11" t="s">
        <v>5</v>
      </c>
      <c r="F25" s="11"/>
      <c r="G25" s="158">
        <f>G26</f>
        <v>3360.246</v>
      </c>
      <c r="H25" s="5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75"/>
      <c r="Y25" s="59"/>
    </row>
    <row r="26" spans="1:25" ht="32.25" outlineLevel="5" thickBot="1">
      <c r="A26" s="114" t="s">
        <v>146</v>
      </c>
      <c r="B26" s="19">
        <v>951</v>
      </c>
      <c r="C26" s="11" t="s">
        <v>18</v>
      </c>
      <c r="D26" s="11" t="s">
        <v>147</v>
      </c>
      <c r="E26" s="11" t="s">
        <v>5</v>
      </c>
      <c r="F26" s="11"/>
      <c r="G26" s="158">
        <f>G27+G37+G41+G44</f>
        <v>3360.246</v>
      </c>
      <c r="H26" s="5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75"/>
      <c r="Y26" s="59"/>
    </row>
    <row r="27" spans="1:25" ht="49.5" customHeight="1" outlineLevel="6" thickBot="1">
      <c r="A27" s="115" t="s">
        <v>305</v>
      </c>
      <c r="B27" s="132">
        <v>951</v>
      </c>
      <c r="C27" s="93" t="s">
        <v>18</v>
      </c>
      <c r="D27" s="93" t="s">
        <v>150</v>
      </c>
      <c r="E27" s="93" t="s">
        <v>5</v>
      </c>
      <c r="F27" s="93"/>
      <c r="G27" s="159">
        <f>G28+G31+G34</f>
        <v>1895.3899999999999</v>
      </c>
      <c r="H27" s="31">
        <f aca="true" t="shared" si="5" ref="H27:X27">H28</f>
        <v>3842.2</v>
      </c>
      <c r="I27" s="31">
        <f t="shared" si="5"/>
        <v>3842.2</v>
      </c>
      <c r="J27" s="31">
        <f t="shared" si="5"/>
        <v>3842.2</v>
      </c>
      <c r="K27" s="31">
        <f t="shared" si="5"/>
        <v>3842.2</v>
      </c>
      <c r="L27" s="31">
        <f t="shared" si="5"/>
        <v>3842.2</v>
      </c>
      <c r="M27" s="31">
        <f t="shared" si="5"/>
        <v>3842.2</v>
      </c>
      <c r="N27" s="31">
        <f t="shared" si="5"/>
        <v>3842.2</v>
      </c>
      <c r="O27" s="31">
        <f t="shared" si="5"/>
        <v>3842.2</v>
      </c>
      <c r="P27" s="31">
        <f t="shared" si="5"/>
        <v>3842.2</v>
      </c>
      <c r="Q27" s="31">
        <f t="shared" si="5"/>
        <v>3842.2</v>
      </c>
      <c r="R27" s="31">
        <f t="shared" si="5"/>
        <v>3842.2</v>
      </c>
      <c r="S27" s="31">
        <f t="shared" si="5"/>
        <v>3842.2</v>
      </c>
      <c r="T27" s="31">
        <f t="shared" si="5"/>
        <v>3842.2</v>
      </c>
      <c r="U27" s="31">
        <f t="shared" si="5"/>
        <v>3842.2</v>
      </c>
      <c r="V27" s="31">
        <f t="shared" si="5"/>
        <v>3842.2</v>
      </c>
      <c r="W27" s="31">
        <f t="shared" si="5"/>
        <v>3842.2</v>
      </c>
      <c r="X27" s="66">
        <f t="shared" si="5"/>
        <v>2875.5162</v>
      </c>
      <c r="Y27" s="59">
        <f>X27/G27*100</f>
        <v>151.7110568273548</v>
      </c>
    </row>
    <row r="28" spans="1:25" ht="33" customHeight="1" outlineLevel="6" thickBot="1">
      <c r="A28" s="5" t="s">
        <v>98</v>
      </c>
      <c r="B28" s="21">
        <v>951</v>
      </c>
      <c r="C28" s="6" t="s">
        <v>18</v>
      </c>
      <c r="D28" s="6" t="s">
        <v>150</v>
      </c>
      <c r="E28" s="6" t="s">
        <v>95</v>
      </c>
      <c r="F28" s="6"/>
      <c r="G28" s="160">
        <f>G29+G30</f>
        <v>1818.29</v>
      </c>
      <c r="H28" s="32">
        <f aca="true" t="shared" si="6" ref="H28:X28">H29+H39+H43</f>
        <v>3842.2</v>
      </c>
      <c r="I28" s="32">
        <f t="shared" si="6"/>
        <v>3842.2</v>
      </c>
      <c r="J28" s="32">
        <f t="shared" si="6"/>
        <v>3842.2</v>
      </c>
      <c r="K28" s="32">
        <f t="shared" si="6"/>
        <v>3842.2</v>
      </c>
      <c r="L28" s="32">
        <f t="shared" si="6"/>
        <v>3842.2</v>
      </c>
      <c r="M28" s="32">
        <f t="shared" si="6"/>
        <v>3842.2</v>
      </c>
      <c r="N28" s="32">
        <f t="shared" si="6"/>
        <v>3842.2</v>
      </c>
      <c r="O28" s="32">
        <f t="shared" si="6"/>
        <v>3842.2</v>
      </c>
      <c r="P28" s="32">
        <f t="shared" si="6"/>
        <v>3842.2</v>
      </c>
      <c r="Q28" s="32">
        <f t="shared" si="6"/>
        <v>3842.2</v>
      </c>
      <c r="R28" s="32">
        <f t="shared" si="6"/>
        <v>3842.2</v>
      </c>
      <c r="S28" s="32">
        <f t="shared" si="6"/>
        <v>3842.2</v>
      </c>
      <c r="T28" s="32">
        <f t="shared" si="6"/>
        <v>3842.2</v>
      </c>
      <c r="U28" s="32">
        <f t="shared" si="6"/>
        <v>3842.2</v>
      </c>
      <c r="V28" s="32">
        <f t="shared" si="6"/>
        <v>3842.2</v>
      </c>
      <c r="W28" s="32">
        <f t="shared" si="6"/>
        <v>3842.2</v>
      </c>
      <c r="X28" s="67">
        <f t="shared" si="6"/>
        <v>2875.5162</v>
      </c>
      <c r="Y28" s="59">
        <f>X28/G28*100</f>
        <v>158.14398143310473</v>
      </c>
    </row>
    <row r="29" spans="1:25" ht="16.5" outlineLevel="6" thickBot="1">
      <c r="A29" s="90" t="s">
        <v>99</v>
      </c>
      <c r="B29" s="94">
        <v>951</v>
      </c>
      <c r="C29" s="95" t="s">
        <v>18</v>
      </c>
      <c r="D29" s="95" t="s">
        <v>150</v>
      </c>
      <c r="E29" s="95" t="s">
        <v>96</v>
      </c>
      <c r="F29" s="95"/>
      <c r="G29" s="161">
        <v>1813.29</v>
      </c>
      <c r="H29" s="34">
        <f aca="true" t="shared" si="7" ref="H29:X29">H30</f>
        <v>2414.5</v>
      </c>
      <c r="I29" s="34">
        <f t="shared" si="7"/>
        <v>2414.5</v>
      </c>
      <c r="J29" s="34">
        <f t="shared" si="7"/>
        <v>2414.5</v>
      </c>
      <c r="K29" s="34">
        <f t="shared" si="7"/>
        <v>2414.5</v>
      </c>
      <c r="L29" s="34">
        <f t="shared" si="7"/>
        <v>2414.5</v>
      </c>
      <c r="M29" s="34">
        <f t="shared" si="7"/>
        <v>2414.5</v>
      </c>
      <c r="N29" s="34">
        <f t="shared" si="7"/>
        <v>2414.5</v>
      </c>
      <c r="O29" s="34">
        <f t="shared" si="7"/>
        <v>2414.5</v>
      </c>
      <c r="P29" s="34">
        <f t="shared" si="7"/>
        <v>2414.5</v>
      </c>
      <c r="Q29" s="34">
        <f t="shared" si="7"/>
        <v>2414.5</v>
      </c>
      <c r="R29" s="34">
        <f t="shared" si="7"/>
        <v>2414.5</v>
      </c>
      <c r="S29" s="34">
        <f t="shared" si="7"/>
        <v>2414.5</v>
      </c>
      <c r="T29" s="34">
        <f t="shared" si="7"/>
        <v>2414.5</v>
      </c>
      <c r="U29" s="34">
        <f t="shared" si="7"/>
        <v>2414.5</v>
      </c>
      <c r="V29" s="34">
        <f t="shared" si="7"/>
        <v>2414.5</v>
      </c>
      <c r="W29" s="34">
        <f t="shared" si="7"/>
        <v>2414.5</v>
      </c>
      <c r="X29" s="64">
        <f t="shared" si="7"/>
        <v>1860.127</v>
      </c>
      <c r="Y29" s="59">
        <f>X29/G29*100</f>
        <v>102.58298451985067</v>
      </c>
    </row>
    <row r="30" spans="1:25" ht="32.25" outlineLevel="6" thickBot="1">
      <c r="A30" s="90" t="s">
        <v>100</v>
      </c>
      <c r="B30" s="94">
        <v>951</v>
      </c>
      <c r="C30" s="95" t="s">
        <v>18</v>
      </c>
      <c r="D30" s="95" t="s">
        <v>150</v>
      </c>
      <c r="E30" s="95" t="s">
        <v>97</v>
      </c>
      <c r="F30" s="95"/>
      <c r="G30" s="161">
        <v>5</v>
      </c>
      <c r="H30" s="26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7">
        <v>2414.5</v>
      </c>
      <c r="W30" s="44">
        <v>2414.5</v>
      </c>
      <c r="X30" s="65">
        <v>1860.127</v>
      </c>
      <c r="Y30" s="59">
        <f>X30/G30*100</f>
        <v>37202.54</v>
      </c>
    </row>
    <row r="31" spans="1:25" ht="32.25" outlineLevel="6" thickBot="1">
      <c r="A31" s="5" t="s">
        <v>107</v>
      </c>
      <c r="B31" s="21">
        <v>951</v>
      </c>
      <c r="C31" s="6" t="s">
        <v>18</v>
      </c>
      <c r="D31" s="6" t="s">
        <v>150</v>
      </c>
      <c r="E31" s="6" t="s">
        <v>101</v>
      </c>
      <c r="F31" s="6"/>
      <c r="G31" s="160">
        <f>G32+G33</f>
        <v>70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32.25" outlineLevel="6" thickBot="1">
      <c r="A32" s="90" t="s">
        <v>108</v>
      </c>
      <c r="B32" s="94">
        <v>951</v>
      </c>
      <c r="C32" s="95" t="s">
        <v>18</v>
      </c>
      <c r="D32" s="95" t="s">
        <v>150</v>
      </c>
      <c r="E32" s="95" t="s">
        <v>102</v>
      </c>
      <c r="F32" s="95"/>
      <c r="G32" s="161"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32.25" outlineLevel="6" thickBot="1">
      <c r="A33" s="90" t="s">
        <v>109</v>
      </c>
      <c r="B33" s="94">
        <v>951</v>
      </c>
      <c r="C33" s="95" t="s">
        <v>18</v>
      </c>
      <c r="D33" s="95" t="s">
        <v>150</v>
      </c>
      <c r="E33" s="95" t="s">
        <v>103</v>
      </c>
      <c r="F33" s="95"/>
      <c r="G33" s="161">
        <v>70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16.5" outlineLevel="6" thickBot="1">
      <c r="A34" s="5" t="s">
        <v>110</v>
      </c>
      <c r="B34" s="21">
        <v>951</v>
      </c>
      <c r="C34" s="6" t="s">
        <v>18</v>
      </c>
      <c r="D34" s="6" t="s">
        <v>150</v>
      </c>
      <c r="E34" s="6" t="s">
        <v>104</v>
      </c>
      <c r="F34" s="6"/>
      <c r="G34" s="160">
        <f>G35+G36</f>
        <v>7.1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32.25" outlineLevel="6" thickBot="1">
      <c r="A35" s="90" t="s">
        <v>111</v>
      </c>
      <c r="B35" s="94">
        <v>951</v>
      </c>
      <c r="C35" s="95" t="s">
        <v>18</v>
      </c>
      <c r="D35" s="95" t="s">
        <v>150</v>
      </c>
      <c r="E35" s="95" t="s">
        <v>105</v>
      </c>
      <c r="F35" s="95"/>
      <c r="G35" s="161">
        <v>2.4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6.5" outlineLevel="6" thickBot="1">
      <c r="A36" s="90" t="s">
        <v>112</v>
      </c>
      <c r="B36" s="94">
        <v>951</v>
      </c>
      <c r="C36" s="95" t="s">
        <v>18</v>
      </c>
      <c r="D36" s="95" t="s">
        <v>150</v>
      </c>
      <c r="E36" s="95" t="s">
        <v>106</v>
      </c>
      <c r="F36" s="95"/>
      <c r="G36" s="161">
        <v>4.7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32.25" outlineLevel="6" thickBot="1">
      <c r="A37" s="96" t="s">
        <v>151</v>
      </c>
      <c r="B37" s="92">
        <v>951</v>
      </c>
      <c r="C37" s="93" t="s">
        <v>18</v>
      </c>
      <c r="D37" s="93" t="s">
        <v>152</v>
      </c>
      <c r="E37" s="93" t="s">
        <v>5</v>
      </c>
      <c r="F37" s="93"/>
      <c r="G37" s="159">
        <f>G38</f>
        <v>1270.44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32.25" outlineLevel="6" thickBot="1">
      <c r="A38" s="5" t="s">
        <v>98</v>
      </c>
      <c r="B38" s="21">
        <v>951</v>
      </c>
      <c r="C38" s="6" t="s">
        <v>18</v>
      </c>
      <c r="D38" s="6" t="s">
        <v>152</v>
      </c>
      <c r="E38" s="6" t="s">
        <v>95</v>
      </c>
      <c r="F38" s="6"/>
      <c r="G38" s="160">
        <f>G39+G40</f>
        <v>1270.44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18" customHeight="1" outlineLevel="6" thickBot="1">
      <c r="A39" s="90" t="s">
        <v>99</v>
      </c>
      <c r="B39" s="94">
        <v>951</v>
      </c>
      <c r="C39" s="95" t="s">
        <v>18</v>
      </c>
      <c r="D39" s="95" t="s">
        <v>152</v>
      </c>
      <c r="E39" s="95" t="s">
        <v>96</v>
      </c>
      <c r="F39" s="95"/>
      <c r="G39" s="161">
        <v>1266.44</v>
      </c>
      <c r="H39" s="34">
        <f aca="true" t="shared" si="8" ref="H39:X39">H40</f>
        <v>1331.7</v>
      </c>
      <c r="I39" s="34">
        <f t="shared" si="8"/>
        <v>1331.7</v>
      </c>
      <c r="J39" s="34">
        <f t="shared" si="8"/>
        <v>1331.7</v>
      </c>
      <c r="K39" s="34">
        <f t="shared" si="8"/>
        <v>1331.7</v>
      </c>
      <c r="L39" s="34">
        <f t="shared" si="8"/>
        <v>1331.7</v>
      </c>
      <c r="M39" s="34">
        <f t="shared" si="8"/>
        <v>1331.7</v>
      </c>
      <c r="N39" s="34">
        <f t="shared" si="8"/>
        <v>1331.7</v>
      </c>
      <c r="O39" s="34">
        <f t="shared" si="8"/>
        <v>1331.7</v>
      </c>
      <c r="P39" s="34">
        <f t="shared" si="8"/>
        <v>1331.7</v>
      </c>
      <c r="Q39" s="34">
        <f t="shared" si="8"/>
        <v>1331.7</v>
      </c>
      <c r="R39" s="34">
        <f t="shared" si="8"/>
        <v>1331.7</v>
      </c>
      <c r="S39" s="34">
        <f t="shared" si="8"/>
        <v>1331.7</v>
      </c>
      <c r="T39" s="34">
        <f t="shared" si="8"/>
        <v>1331.7</v>
      </c>
      <c r="U39" s="34">
        <f t="shared" si="8"/>
        <v>1331.7</v>
      </c>
      <c r="V39" s="34">
        <f t="shared" si="8"/>
        <v>1331.7</v>
      </c>
      <c r="W39" s="34">
        <f t="shared" si="8"/>
        <v>1331.7</v>
      </c>
      <c r="X39" s="68">
        <f t="shared" si="8"/>
        <v>874.3892</v>
      </c>
      <c r="Y39" s="59">
        <f>X39/G39*100</f>
        <v>69.04308139351252</v>
      </c>
    </row>
    <row r="40" spans="1:25" ht="32.25" outlineLevel="6" thickBot="1">
      <c r="A40" s="90" t="s">
        <v>100</v>
      </c>
      <c r="B40" s="94">
        <v>951</v>
      </c>
      <c r="C40" s="95" t="s">
        <v>18</v>
      </c>
      <c r="D40" s="95" t="s">
        <v>152</v>
      </c>
      <c r="E40" s="95" t="s">
        <v>97</v>
      </c>
      <c r="F40" s="95"/>
      <c r="G40" s="161">
        <v>4</v>
      </c>
      <c r="H40" s="26">
        <v>1331.7</v>
      </c>
      <c r="I40" s="7">
        <v>1331.7</v>
      </c>
      <c r="J40" s="7">
        <v>1331.7</v>
      </c>
      <c r="K40" s="7">
        <v>1331.7</v>
      </c>
      <c r="L40" s="7">
        <v>1331.7</v>
      </c>
      <c r="M40" s="7">
        <v>1331.7</v>
      </c>
      <c r="N40" s="7">
        <v>1331.7</v>
      </c>
      <c r="O40" s="7">
        <v>1331.7</v>
      </c>
      <c r="P40" s="7">
        <v>1331.7</v>
      </c>
      <c r="Q40" s="7">
        <v>1331.7</v>
      </c>
      <c r="R40" s="7">
        <v>1331.7</v>
      </c>
      <c r="S40" s="7">
        <v>1331.7</v>
      </c>
      <c r="T40" s="7">
        <v>1331.7</v>
      </c>
      <c r="U40" s="7">
        <v>1331.7</v>
      </c>
      <c r="V40" s="7">
        <v>1331.7</v>
      </c>
      <c r="W40" s="44">
        <v>1331.7</v>
      </c>
      <c r="X40" s="65">
        <v>874.3892</v>
      </c>
      <c r="Y40" s="59">
        <f>X40/G40*100</f>
        <v>21859.73</v>
      </c>
    </row>
    <row r="41" spans="1:25" ht="18" customHeight="1" outlineLevel="6" thickBot="1">
      <c r="A41" s="96" t="s">
        <v>306</v>
      </c>
      <c r="B41" s="92">
        <v>951</v>
      </c>
      <c r="C41" s="93" t="s">
        <v>18</v>
      </c>
      <c r="D41" s="93" t="s">
        <v>153</v>
      </c>
      <c r="E41" s="93" t="s">
        <v>5</v>
      </c>
      <c r="F41" s="93"/>
      <c r="G41" s="159">
        <f>G42</f>
        <v>192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</row>
    <row r="42" spans="1:25" ht="16.5" outlineLevel="6" thickBot="1">
      <c r="A42" s="5" t="s">
        <v>344</v>
      </c>
      <c r="B42" s="21">
        <v>951</v>
      </c>
      <c r="C42" s="6" t="s">
        <v>18</v>
      </c>
      <c r="D42" s="6" t="s">
        <v>153</v>
      </c>
      <c r="E42" s="6" t="s">
        <v>343</v>
      </c>
      <c r="F42" s="6"/>
      <c r="G42" s="160">
        <f>G43</f>
        <v>192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5"/>
      <c r="Y42" s="59"/>
    </row>
    <row r="43" spans="1:25" ht="31.5" customHeight="1" outlineLevel="6" thickBot="1">
      <c r="A43" s="90" t="s">
        <v>115</v>
      </c>
      <c r="B43" s="94">
        <v>951</v>
      </c>
      <c r="C43" s="95" t="s">
        <v>18</v>
      </c>
      <c r="D43" s="95" t="s">
        <v>153</v>
      </c>
      <c r="E43" s="95" t="s">
        <v>343</v>
      </c>
      <c r="F43" s="95"/>
      <c r="G43" s="161">
        <v>192</v>
      </c>
      <c r="H43" s="34">
        <f aca="true" t="shared" si="9" ref="H43:X43">H46</f>
        <v>96</v>
      </c>
      <c r="I43" s="34">
        <f t="shared" si="9"/>
        <v>96</v>
      </c>
      <c r="J43" s="34">
        <f t="shared" si="9"/>
        <v>96</v>
      </c>
      <c r="K43" s="34">
        <f t="shared" si="9"/>
        <v>96</v>
      </c>
      <c r="L43" s="34">
        <f t="shared" si="9"/>
        <v>96</v>
      </c>
      <c r="M43" s="34">
        <f t="shared" si="9"/>
        <v>96</v>
      </c>
      <c r="N43" s="34">
        <f t="shared" si="9"/>
        <v>96</v>
      </c>
      <c r="O43" s="34">
        <f t="shared" si="9"/>
        <v>96</v>
      </c>
      <c r="P43" s="34">
        <f t="shared" si="9"/>
        <v>96</v>
      </c>
      <c r="Q43" s="34">
        <f t="shared" si="9"/>
        <v>96</v>
      </c>
      <c r="R43" s="34">
        <f t="shared" si="9"/>
        <v>96</v>
      </c>
      <c r="S43" s="34">
        <f t="shared" si="9"/>
        <v>96</v>
      </c>
      <c r="T43" s="34">
        <f t="shared" si="9"/>
        <v>96</v>
      </c>
      <c r="U43" s="34">
        <f t="shared" si="9"/>
        <v>96</v>
      </c>
      <c r="V43" s="34">
        <f t="shared" si="9"/>
        <v>96</v>
      </c>
      <c r="W43" s="34">
        <f t="shared" si="9"/>
        <v>96</v>
      </c>
      <c r="X43" s="64">
        <f t="shared" si="9"/>
        <v>141</v>
      </c>
      <c r="Y43" s="59">
        <f>X43/G43*100</f>
        <v>73.4375</v>
      </c>
    </row>
    <row r="44" spans="1:25" ht="19.5" customHeight="1" outlineLevel="6" thickBot="1">
      <c r="A44" s="96" t="s">
        <v>158</v>
      </c>
      <c r="B44" s="92">
        <v>951</v>
      </c>
      <c r="C44" s="93" t="s">
        <v>18</v>
      </c>
      <c r="D44" s="93" t="s">
        <v>159</v>
      </c>
      <c r="E44" s="93" t="s">
        <v>5</v>
      </c>
      <c r="F44" s="93"/>
      <c r="G44" s="159">
        <f>G45</f>
        <v>2.416</v>
      </c>
      <c r="H44" s="55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81"/>
      <c r="Y44" s="59"/>
    </row>
    <row r="45" spans="1:25" ht="21" customHeight="1" outlineLevel="6" thickBot="1">
      <c r="A45" s="5" t="s">
        <v>118</v>
      </c>
      <c r="B45" s="21">
        <v>951</v>
      </c>
      <c r="C45" s="6" t="s">
        <v>18</v>
      </c>
      <c r="D45" s="6" t="s">
        <v>159</v>
      </c>
      <c r="E45" s="6" t="s">
        <v>345</v>
      </c>
      <c r="F45" s="6"/>
      <c r="G45" s="160">
        <v>2.416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81"/>
      <c r="Y45" s="59"/>
    </row>
    <row r="46" spans="1:25" ht="51" customHeight="1" outlineLevel="6" thickBot="1">
      <c r="A46" s="8" t="s">
        <v>27</v>
      </c>
      <c r="B46" s="19">
        <v>951</v>
      </c>
      <c r="C46" s="9" t="s">
        <v>8</v>
      </c>
      <c r="D46" s="9" t="s">
        <v>6</v>
      </c>
      <c r="E46" s="9" t="s">
        <v>5</v>
      </c>
      <c r="F46" s="9"/>
      <c r="G46" s="10">
        <f>G47</f>
        <v>6461.42</v>
      </c>
      <c r="H46" s="26">
        <v>96</v>
      </c>
      <c r="I46" s="7">
        <v>96</v>
      </c>
      <c r="J46" s="7">
        <v>96</v>
      </c>
      <c r="K46" s="7">
        <v>96</v>
      </c>
      <c r="L46" s="7">
        <v>96</v>
      </c>
      <c r="M46" s="7">
        <v>96</v>
      </c>
      <c r="N46" s="7">
        <v>96</v>
      </c>
      <c r="O46" s="7">
        <v>96</v>
      </c>
      <c r="P46" s="7">
        <v>96</v>
      </c>
      <c r="Q46" s="7">
        <v>96</v>
      </c>
      <c r="R46" s="7">
        <v>96</v>
      </c>
      <c r="S46" s="7">
        <v>96</v>
      </c>
      <c r="T46" s="7">
        <v>96</v>
      </c>
      <c r="U46" s="7">
        <v>96</v>
      </c>
      <c r="V46" s="7">
        <v>96</v>
      </c>
      <c r="W46" s="44">
        <v>96</v>
      </c>
      <c r="X46" s="65">
        <v>141</v>
      </c>
      <c r="Y46" s="59">
        <f>X46/G46*100</f>
        <v>2.182182863828694</v>
      </c>
    </row>
    <row r="47" spans="1:25" ht="32.25" outlineLevel="6" thickBot="1">
      <c r="A47" s="114" t="s">
        <v>144</v>
      </c>
      <c r="B47" s="19">
        <v>951</v>
      </c>
      <c r="C47" s="11" t="s">
        <v>8</v>
      </c>
      <c r="D47" s="11" t="s">
        <v>145</v>
      </c>
      <c r="E47" s="11" t="s">
        <v>5</v>
      </c>
      <c r="F47" s="11"/>
      <c r="G47" s="12">
        <f>G48</f>
        <v>6461.42</v>
      </c>
      <c r="H47" s="55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75"/>
      <c r="Y47" s="59"/>
    </row>
    <row r="48" spans="1:25" ht="34.5" customHeight="1" outlineLevel="3" thickBot="1">
      <c r="A48" s="114" t="s">
        <v>146</v>
      </c>
      <c r="B48" s="19">
        <v>951</v>
      </c>
      <c r="C48" s="11" t="s">
        <v>8</v>
      </c>
      <c r="D48" s="11" t="s">
        <v>147</v>
      </c>
      <c r="E48" s="11" t="s">
        <v>5</v>
      </c>
      <c r="F48" s="11"/>
      <c r="G48" s="12">
        <f>G49</f>
        <v>6461.42</v>
      </c>
      <c r="H48" s="31">
        <f aca="true" t="shared" si="10" ref="H48:X50">H49</f>
        <v>8918.7</v>
      </c>
      <c r="I48" s="31">
        <f t="shared" si="10"/>
        <v>8918.7</v>
      </c>
      <c r="J48" s="31">
        <f t="shared" si="10"/>
        <v>8918.7</v>
      </c>
      <c r="K48" s="31">
        <f t="shared" si="10"/>
        <v>8918.7</v>
      </c>
      <c r="L48" s="31">
        <f t="shared" si="10"/>
        <v>8918.7</v>
      </c>
      <c r="M48" s="31">
        <f t="shared" si="10"/>
        <v>8918.7</v>
      </c>
      <c r="N48" s="31">
        <f t="shared" si="10"/>
        <v>8918.7</v>
      </c>
      <c r="O48" s="31">
        <f t="shared" si="10"/>
        <v>8918.7</v>
      </c>
      <c r="P48" s="31">
        <f t="shared" si="10"/>
        <v>8918.7</v>
      </c>
      <c r="Q48" s="31">
        <f t="shared" si="10"/>
        <v>8918.7</v>
      </c>
      <c r="R48" s="31">
        <f t="shared" si="10"/>
        <v>8918.7</v>
      </c>
      <c r="S48" s="31">
        <f t="shared" si="10"/>
        <v>8918.7</v>
      </c>
      <c r="T48" s="31">
        <f t="shared" si="10"/>
        <v>8918.7</v>
      </c>
      <c r="U48" s="31">
        <f t="shared" si="10"/>
        <v>8918.7</v>
      </c>
      <c r="V48" s="31">
        <f t="shared" si="10"/>
        <v>8918.7</v>
      </c>
      <c r="W48" s="31">
        <f t="shared" si="10"/>
        <v>8918.7</v>
      </c>
      <c r="X48" s="66">
        <f t="shared" si="10"/>
        <v>5600.44265</v>
      </c>
      <c r="Y48" s="59">
        <f>X48/G48*100</f>
        <v>86.67510624599547</v>
      </c>
    </row>
    <row r="49" spans="1:25" ht="49.5" customHeight="1" outlineLevel="3" thickBot="1">
      <c r="A49" s="115" t="s">
        <v>305</v>
      </c>
      <c r="B49" s="92">
        <v>951</v>
      </c>
      <c r="C49" s="93" t="s">
        <v>8</v>
      </c>
      <c r="D49" s="93" t="s">
        <v>150</v>
      </c>
      <c r="E49" s="93" t="s">
        <v>5</v>
      </c>
      <c r="F49" s="93"/>
      <c r="G49" s="16">
        <f>G50+G53+G56</f>
        <v>6461.42</v>
      </c>
      <c r="H49" s="32">
        <f t="shared" si="10"/>
        <v>8918.7</v>
      </c>
      <c r="I49" s="32">
        <f t="shared" si="10"/>
        <v>8918.7</v>
      </c>
      <c r="J49" s="32">
        <f t="shared" si="10"/>
        <v>8918.7</v>
      </c>
      <c r="K49" s="32">
        <f t="shared" si="10"/>
        <v>8918.7</v>
      </c>
      <c r="L49" s="32">
        <f t="shared" si="10"/>
        <v>8918.7</v>
      </c>
      <c r="M49" s="32">
        <f t="shared" si="10"/>
        <v>8918.7</v>
      </c>
      <c r="N49" s="32">
        <f t="shared" si="10"/>
        <v>8918.7</v>
      </c>
      <c r="O49" s="32">
        <f t="shared" si="10"/>
        <v>8918.7</v>
      </c>
      <c r="P49" s="32">
        <f t="shared" si="10"/>
        <v>8918.7</v>
      </c>
      <c r="Q49" s="32">
        <f t="shared" si="10"/>
        <v>8918.7</v>
      </c>
      <c r="R49" s="32">
        <f t="shared" si="10"/>
        <v>8918.7</v>
      </c>
      <c r="S49" s="32">
        <f t="shared" si="10"/>
        <v>8918.7</v>
      </c>
      <c r="T49" s="32">
        <f t="shared" si="10"/>
        <v>8918.7</v>
      </c>
      <c r="U49" s="32">
        <f t="shared" si="10"/>
        <v>8918.7</v>
      </c>
      <c r="V49" s="32">
        <f t="shared" si="10"/>
        <v>8918.7</v>
      </c>
      <c r="W49" s="32">
        <f t="shared" si="10"/>
        <v>8918.7</v>
      </c>
      <c r="X49" s="67">
        <f t="shared" si="10"/>
        <v>5600.44265</v>
      </c>
      <c r="Y49" s="59">
        <f>X49/G49*100</f>
        <v>86.67510624599547</v>
      </c>
    </row>
    <row r="50" spans="1:25" ht="32.25" outlineLevel="4" thickBot="1">
      <c r="A50" s="5" t="s">
        <v>98</v>
      </c>
      <c r="B50" s="21">
        <v>951</v>
      </c>
      <c r="C50" s="6" t="s">
        <v>8</v>
      </c>
      <c r="D50" s="6" t="s">
        <v>150</v>
      </c>
      <c r="E50" s="6" t="s">
        <v>95</v>
      </c>
      <c r="F50" s="6"/>
      <c r="G50" s="7">
        <f>G51+G52</f>
        <v>6337.58</v>
      </c>
      <c r="H50" s="34">
        <f t="shared" si="10"/>
        <v>8918.7</v>
      </c>
      <c r="I50" s="34">
        <f t="shared" si="10"/>
        <v>8918.7</v>
      </c>
      <c r="J50" s="34">
        <f t="shared" si="10"/>
        <v>8918.7</v>
      </c>
      <c r="K50" s="34">
        <f t="shared" si="10"/>
        <v>8918.7</v>
      </c>
      <c r="L50" s="34">
        <f t="shared" si="10"/>
        <v>8918.7</v>
      </c>
      <c r="M50" s="34">
        <f t="shared" si="10"/>
        <v>8918.7</v>
      </c>
      <c r="N50" s="34">
        <f t="shared" si="10"/>
        <v>8918.7</v>
      </c>
      <c r="O50" s="34">
        <f t="shared" si="10"/>
        <v>8918.7</v>
      </c>
      <c r="P50" s="34">
        <f t="shared" si="10"/>
        <v>8918.7</v>
      </c>
      <c r="Q50" s="34">
        <f t="shared" si="10"/>
        <v>8918.7</v>
      </c>
      <c r="R50" s="34">
        <f t="shared" si="10"/>
        <v>8918.7</v>
      </c>
      <c r="S50" s="34">
        <f t="shared" si="10"/>
        <v>8918.7</v>
      </c>
      <c r="T50" s="34">
        <f t="shared" si="10"/>
        <v>8918.7</v>
      </c>
      <c r="U50" s="34">
        <f t="shared" si="10"/>
        <v>8918.7</v>
      </c>
      <c r="V50" s="34">
        <f t="shared" si="10"/>
        <v>8918.7</v>
      </c>
      <c r="W50" s="34">
        <f t="shared" si="10"/>
        <v>8918.7</v>
      </c>
      <c r="X50" s="64">
        <f t="shared" si="10"/>
        <v>5600.44265</v>
      </c>
      <c r="Y50" s="59">
        <f>X50/G50*100</f>
        <v>88.36878824409317</v>
      </c>
    </row>
    <row r="51" spans="1:25" ht="16.5" outlineLevel="5" thickBot="1">
      <c r="A51" s="90" t="s">
        <v>99</v>
      </c>
      <c r="B51" s="94">
        <v>951</v>
      </c>
      <c r="C51" s="95" t="s">
        <v>8</v>
      </c>
      <c r="D51" s="95" t="s">
        <v>150</v>
      </c>
      <c r="E51" s="95" t="s">
        <v>96</v>
      </c>
      <c r="F51" s="95"/>
      <c r="G51" s="100">
        <v>6337.48</v>
      </c>
      <c r="H51" s="26">
        <v>8918.7</v>
      </c>
      <c r="I51" s="7">
        <v>8918.7</v>
      </c>
      <c r="J51" s="7">
        <v>8918.7</v>
      </c>
      <c r="K51" s="7">
        <v>8918.7</v>
      </c>
      <c r="L51" s="7">
        <v>8918.7</v>
      </c>
      <c r="M51" s="7">
        <v>8918.7</v>
      </c>
      <c r="N51" s="7">
        <v>8918.7</v>
      </c>
      <c r="O51" s="7">
        <v>8918.7</v>
      </c>
      <c r="P51" s="7">
        <v>8918.7</v>
      </c>
      <c r="Q51" s="7">
        <v>8918.7</v>
      </c>
      <c r="R51" s="7">
        <v>8918.7</v>
      </c>
      <c r="S51" s="7">
        <v>8918.7</v>
      </c>
      <c r="T51" s="7">
        <v>8918.7</v>
      </c>
      <c r="U51" s="7">
        <v>8918.7</v>
      </c>
      <c r="V51" s="7">
        <v>8918.7</v>
      </c>
      <c r="W51" s="44">
        <v>8918.7</v>
      </c>
      <c r="X51" s="65">
        <v>5600.44265</v>
      </c>
      <c r="Y51" s="59">
        <f>X51/G51*100</f>
        <v>88.37018262779527</v>
      </c>
    </row>
    <row r="52" spans="1:25" ht="32.25" outlineLevel="5" thickBot="1">
      <c r="A52" s="90" t="s">
        <v>100</v>
      </c>
      <c r="B52" s="94">
        <v>951</v>
      </c>
      <c r="C52" s="95" t="s">
        <v>8</v>
      </c>
      <c r="D52" s="95" t="s">
        <v>150</v>
      </c>
      <c r="E52" s="95" t="s">
        <v>97</v>
      </c>
      <c r="F52" s="95"/>
      <c r="G52" s="100">
        <v>0.1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32.25" outlineLevel="5" thickBot="1">
      <c r="A53" s="5" t="s">
        <v>107</v>
      </c>
      <c r="B53" s="21">
        <v>951</v>
      </c>
      <c r="C53" s="6" t="s">
        <v>8</v>
      </c>
      <c r="D53" s="6" t="s">
        <v>150</v>
      </c>
      <c r="E53" s="6" t="s">
        <v>101</v>
      </c>
      <c r="F53" s="6"/>
      <c r="G53" s="7">
        <f>G54+G55</f>
        <v>98.82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32.25" outlineLevel="5" thickBot="1">
      <c r="A54" s="90" t="s">
        <v>108</v>
      </c>
      <c r="B54" s="94">
        <v>951</v>
      </c>
      <c r="C54" s="95" t="s">
        <v>8</v>
      </c>
      <c r="D54" s="95" t="s">
        <v>150</v>
      </c>
      <c r="E54" s="95" t="s">
        <v>102</v>
      </c>
      <c r="F54" s="95"/>
      <c r="G54" s="100">
        <v>0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90" t="s">
        <v>109</v>
      </c>
      <c r="B55" s="94">
        <v>951</v>
      </c>
      <c r="C55" s="95" t="s">
        <v>8</v>
      </c>
      <c r="D55" s="95" t="s">
        <v>150</v>
      </c>
      <c r="E55" s="95" t="s">
        <v>103</v>
      </c>
      <c r="F55" s="95"/>
      <c r="G55" s="100">
        <v>98.82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16.5" outlineLevel="5" thickBot="1">
      <c r="A56" s="5" t="s">
        <v>110</v>
      </c>
      <c r="B56" s="21">
        <v>951</v>
      </c>
      <c r="C56" s="6" t="s">
        <v>8</v>
      </c>
      <c r="D56" s="6" t="s">
        <v>150</v>
      </c>
      <c r="E56" s="6" t="s">
        <v>104</v>
      </c>
      <c r="F56" s="6"/>
      <c r="G56" s="7">
        <f>G57+G58</f>
        <v>25.020000000000003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32.25" outlineLevel="5" thickBot="1">
      <c r="A57" s="90" t="s">
        <v>111</v>
      </c>
      <c r="B57" s="94">
        <v>951</v>
      </c>
      <c r="C57" s="95" t="s">
        <v>8</v>
      </c>
      <c r="D57" s="95" t="s">
        <v>150</v>
      </c>
      <c r="E57" s="95" t="s">
        <v>105</v>
      </c>
      <c r="F57" s="95"/>
      <c r="G57" s="100">
        <v>5.9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16.5" outlineLevel="5" thickBot="1">
      <c r="A58" s="90" t="s">
        <v>112</v>
      </c>
      <c r="B58" s="94">
        <v>951</v>
      </c>
      <c r="C58" s="95" t="s">
        <v>8</v>
      </c>
      <c r="D58" s="95" t="s">
        <v>150</v>
      </c>
      <c r="E58" s="95" t="s">
        <v>106</v>
      </c>
      <c r="F58" s="95"/>
      <c r="G58" s="100">
        <v>19.12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16.5" outlineLevel="5" thickBot="1">
      <c r="A59" s="8" t="s">
        <v>298</v>
      </c>
      <c r="B59" s="19">
        <v>951</v>
      </c>
      <c r="C59" s="9" t="s">
        <v>300</v>
      </c>
      <c r="D59" s="9" t="s">
        <v>6</v>
      </c>
      <c r="E59" s="9" t="s">
        <v>5</v>
      </c>
      <c r="F59" s="9"/>
      <c r="G59" s="10">
        <f>G60</f>
        <v>19.8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32.25" outlineLevel="5" thickBot="1">
      <c r="A60" s="114" t="s">
        <v>144</v>
      </c>
      <c r="B60" s="19">
        <v>951</v>
      </c>
      <c r="C60" s="9" t="s">
        <v>300</v>
      </c>
      <c r="D60" s="9" t="s">
        <v>145</v>
      </c>
      <c r="E60" s="9" t="s">
        <v>5</v>
      </c>
      <c r="F60" s="9"/>
      <c r="G60" s="10">
        <f>G61</f>
        <v>19.8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114" t="s">
        <v>146</v>
      </c>
      <c r="B61" s="19">
        <v>951</v>
      </c>
      <c r="C61" s="9" t="s">
        <v>300</v>
      </c>
      <c r="D61" s="9" t="s">
        <v>147</v>
      </c>
      <c r="E61" s="9" t="s">
        <v>5</v>
      </c>
      <c r="F61" s="9"/>
      <c r="G61" s="10">
        <f>G62</f>
        <v>19.8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32.25" outlineLevel="5" thickBot="1">
      <c r="A62" s="96" t="s">
        <v>299</v>
      </c>
      <c r="B62" s="92">
        <v>951</v>
      </c>
      <c r="C62" s="93" t="s">
        <v>300</v>
      </c>
      <c r="D62" s="93" t="s">
        <v>301</v>
      </c>
      <c r="E62" s="93" t="s">
        <v>5</v>
      </c>
      <c r="F62" s="93"/>
      <c r="G62" s="16">
        <f>G63</f>
        <v>19.8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32.25" outlineLevel="5" thickBot="1">
      <c r="A63" s="5" t="s">
        <v>107</v>
      </c>
      <c r="B63" s="21">
        <v>951</v>
      </c>
      <c r="C63" s="6" t="s">
        <v>300</v>
      </c>
      <c r="D63" s="6" t="s">
        <v>301</v>
      </c>
      <c r="E63" s="6" t="s">
        <v>101</v>
      </c>
      <c r="F63" s="6"/>
      <c r="G63" s="7">
        <f>G64</f>
        <v>19.8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32.25" outlineLevel="5" thickBot="1">
      <c r="A64" s="90" t="s">
        <v>109</v>
      </c>
      <c r="B64" s="94">
        <v>951</v>
      </c>
      <c r="C64" s="95" t="s">
        <v>300</v>
      </c>
      <c r="D64" s="95" t="s">
        <v>301</v>
      </c>
      <c r="E64" s="95" t="s">
        <v>103</v>
      </c>
      <c r="F64" s="95"/>
      <c r="G64" s="100">
        <v>19.8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</row>
    <row r="65" spans="1:25" ht="48" outlineLevel="5" thickBot="1">
      <c r="A65" s="8" t="s">
        <v>28</v>
      </c>
      <c r="B65" s="19">
        <v>951</v>
      </c>
      <c r="C65" s="9" t="s">
        <v>9</v>
      </c>
      <c r="D65" s="9" t="s">
        <v>6</v>
      </c>
      <c r="E65" s="9" t="s">
        <v>5</v>
      </c>
      <c r="F65" s="9"/>
      <c r="G65" s="10">
        <f>G66</f>
        <v>4879.63</v>
      </c>
      <c r="H65" s="5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75"/>
      <c r="Y65" s="59"/>
    </row>
    <row r="66" spans="1:25" ht="34.5" customHeight="1" outlineLevel="3" thickBot="1">
      <c r="A66" s="114" t="s">
        <v>144</v>
      </c>
      <c r="B66" s="19">
        <v>951</v>
      </c>
      <c r="C66" s="11" t="s">
        <v>9</v>
      </c>
      <c r="D66" s="11" t="s">
        <v>145</v>
      </c>
      <c r="E66" s="11" t="s">
        <v>5</v>
      </c>
      <c r="F66" s="11"/>
      <c r="G66" s="12">
        <f>G67</f>
        <v>4879.63</v>
      </c>
      <c r="H66" s="31">
        <f aca="true" t="shared" si="11" ref="H66:X68">H67</f>
        <v>3284.2</v>
      </c>
      <c r="I66" s="31">
        <f t="shared" si="11"/>
        <v>3284.2</v>
      </c>
      <c r="J66" s="31">
        <f t="shared" si="11"/>
        <v>3284.2</v>
      </c>
      <c r="K66" s="31">
        <f t="shared" si="11"/>
        <v>3284.2</v>
      </c>
      <c r="L66" s="31">
        <f t="shared" si="11"/>
        <v>3284.2</v>
      </c>
      <c r="M66" s="31">
        <f t="shared" si="11"/>
        <v>3284.2</v>
      </c>
      <c r="N66" s="31">
        <f t="shared" si="11"/>
        <v>3284.2</v>
      </c>
      <c r="O66" s="31">
        <f t="shared" si="11"/>
        <v>3284.2</v>
      </c>
      <c r="P66" s="31">
        <f t="shared" si="11"/>
        <v>3284.2</v>
      </c>
      <c r="Q66" s="31">
        <f t="shared" si="11"/>
        <v>3284.2</v>
      </c>
      <c r="R66" s="31">
        <f t="shared" si="11"/>
        <v>3284.2</v>
      </c>
      <c r="S66" s="31">
        <f t="shared" si="11"/>
        <v>3284.2</v>
      </c>
      <c r="T66" s="31">
        <f t="shared" si="11"/>
        <v>3284.2</v>
      </c>
      <c r="U66" s="31">
        <f t="shared" si="11"/>
        <v>3284.2</v>
      </c>
      <c r="V66" s="31">
        <f t="shared" si="11"/>
        <v>3284.2</v>
      </c>
      <c r="W66" s="31">
        <f t="shared" si="11"/>
        <v>3284.2</v>
      </c>
      <c r="X66" s="66">
        <f t="shared" si="11"/>
        <v>2834.80374</v>
      </c>
      <c r="Y66" s="59">
        <f>X66/G66*100</f>
        <v>58.094645290729005</v>
      </c>
    </row>
    <row r="67" spans="1:25" ht="32.25" outlineLevel="3" thickBot="1">
      <c r="A67" s="114" t="s">
        <v>146</v>
      </c>
      <c r="B67" s="19">
        <v>951</v>
      </c>
      <c r="C67" s="11" t="s">
        <v>9</v>
      </c>
      <c r="D67" s="11" t="s">
        <v>147</v>
      </c>
      <c r="E67" s="11" t="s">
        <v>5</v>
      </c>
      <c r="F67" s="11"/>
      <c r="G67" s="12">
        <f>G68</f>
        <v>4879.63</v>
      </c>
      <c r="H67" s="32">
        <f t="shared" si="11"/>
        <v>3284.2</v>
      </c>
      <c r="I67" s="32">
        <f t="shared" si="11"/>
        <v>3284.2</v>
      </c>
      <c r="J67" s="32">
        <f t="shared" si="11"/>
        <v>3284.2</v>
      </c>
      <c r="K67" s="32">
        <f t="shared" si="11"/>
        <v>3284.2</v>
      </c>
      <c r="L67" s="32">
        <f t="shared" si="11"/>
        <v>3284.2</v>
      </c>
      <c r="M67" s="32">
        <f t="shared" si="11"/>
        <v>3284.2</v>
      </c>
      <c r="N67" s="32">
        <f t="shared" si="11"/>
        <v>3284.2</v>
      </c>
      <c r="O67" s="32">
        <f t="shared" si="11"/>
        <v>3284.2</v>
      </c>
      <c r="P67" s="32">
        <f t="shared" si="11"/>
        <v>3284.2</v>
      </c>
      <c r="Q67" s="32">
        <f t="shared" si="11"/>
        <v>3284.2</v>
      </c>
      <c r="R67" s="32">
        <f t="shared" si="11"/>
        <v>3284.2</v>
      </c>
      <c r="S67" s="32">
        <f t="shared" si="11"/>
        <v>3284.2</v>
      </c>
      <c r="T67" s="32">
        <f t="shared" si="11"/>
        <v>3284.2</v>
      </c>
      <c r="U67" s="32">
        <f t="shared" si="11"/>
        <v>3284.2</v>
      </c>
      <c r="V67" s="32">
        <f t="shared" si="11"/>
        <v>3284.2</v>
      </c>
      <c r="W67" s="32">
        <f t="shared" si="11"/>
        <v>3284.2</v>
      </c>
      <c r="X67" s="67">
        <f t="shared" si="11"/>
        <v>2834.80374</v>
      </c>
      <c r="Y67" s="59">
        <f>X67/G67*100</f>
        <v>58.094645290729005</v>
      </c>
    </row>
    <row r="68" spans="1:25" ht="48" outlineLevel="4" thickBot="1">
      <c r="A68" s="115" t="s">
        <v>305</v>
      </c>
      <c r="B68" s="92">
        <v>951</v>
      </c>
      <c r="C68" s="93" t="s">
        <v>9</v>
      </c>
      <c r="D68" s="93" t="s">
        <v>150</v>
      </c>
      <c r="E68" s="93" t="s">
        <v>5</v>
      </c>
      <c r="F68" s="93"/>
      <c r="G68" s="16">
        <f>G69+G72</f>
        <v>4879.63</v>
      </c>
      <c r="H68" s="34">
        <f t="shared" si="11"/>
        <v>3284.2</v>
      </c>
      <c r="I68" s="34">
        <f t="shared" si="11"/>
        <v>3284.2</v>
      </c>
      <c r="J68" s="34">
        <f t="shared" si="11"/>
        <v>3284.2</v>
      </c>
      <c r="K68" s="34">
        <f t="shared" si="11"/>
        <v>3284.2</v>
      </c>
      <c r="L68" s="34">
        <f t="shared" si="11"/>
        <v>3284.2</v>
      </c>
      <c r="M68" s="34">
        <f t="shared" si="11"/>
        <v>3284.2</v>
      </c>
      <c r="N68" s="34">
        <f t="shared" si="11"/>
        <v>3284.2</v>
      </c>
      <c r="O68" s="34">
        <f t="shared" si="11"/>
        <v>3284.2</v>
      </c>
      <c r="P68" s="34">
        <f t="shared" si="11"/>
        <v>3284.2</v>
      </c>
      <c r="Q68" s="34">
        <f t="shared" si="11"/>
        <v>3284.2</v>
      </c>
      <c r="R68" s="34">
        <f t="shared" si="11"/>
        <v>3284.2</v>
      </c>
      <c r="S68" s="34">
        <f t="shared" si="11"/>
        <v>3284.2</v>
      </c>
      <c r="T68" s="34">
        <f t="shared" si="11"/>
        <v>3284.2</v>
      </c>
      <c r="U68" s="34">
        <f t="shared" si="11"/>
        <v>3284.2</v>
      </c>
      <c r="V68" s="34">
        <f t="shared" si="11"/>
        <v>3284.2</v>
      </c>
      <c r="W68" s="34">
        <f t="shared" si="11"/>
        <v>3284.2</v>
      </c>
      <c r="X68" s="64">
        <f t="shared" si="11"/>
        <v>2834.80374</v>
      </c>
      <c r="Y68" s="59">
        <f>X68/G68*100</f>
        <v>58.094645290729005</v>
      </c>
    </row>
    <row r="69" spans="1:25" ht="32.25" outlineLevel="5" thickBot="1">
      <c r="A69" s="5" t="s">
        <v>98</v>
      </c>
      <c r="B69" s="21">
        <v>951</v>
      </c>
      <c r="C69" s="6" t="s">
        <v>9</v>
      </c>
      <c r="D69" s="6" t="s">
        <v>150</v>
      </c>
      <c r="E69" s="6" t="s">
        <v>95</v>
      </c>
      <c r="F69" s="6"/>
      <c r="G69" s="7">
        <f>G70+G71</f>
        <v>4879.63</v>
      </c>
      <c r="H69" s="26">
        <v>3284.2</v>
      </c>
      <c r="I69" s="7">
        <v>3284.2</v>
      </c>
      <c r="J69" s="7">
        <v>3284.2</v>
      </c>
      <c r="K69" s="7">
        <v>3284.2</v>
      </c>
      <c r="L69" s="7">
        <v>3284.2</v>
      </c>
      <c r="M69" s="7">
        <v>3284.2</v>
      </c>
      <c r="N69" s="7">
        <v>3284.2</v>
      </c>
      <c r="O69" s="7">
        <v>3284.2</v>
      </c>
      <c r="P69" s="7">
        <v>3284.2</v>
      </c>
      <c r="Q69" s="7">
        <v>3284.2</v>
      </c>
      <c r="R69" s="7">
        <v>3284.2</v>
      </c>
      <c r="S69" s="7">
        <v>3284.2</v>
      </c>
      <c r="T69" s="7">
        <v>3284.2</v>
      </c>
      <c r="U69" s="7">
        <v>3284.2</v>
      </c>
      <c r="V69" s="7">
        <v>3284.2</v>
      </c>
      <c r="W69" s="44">
        <v>3284.2</v>
      </c>
      <c r="X69" s="65">
        <v>2834.80374</v>
      </c>
      <c r="Y69" s="59">
        <f>X69/G69*100</f>
        <v>58.094645290729005</v>
      </c>
    </row>
    <row r="70" spans="1:25" ht="16.5" outlineLevel="5" thickBot="1">
      <c r="A70" s="90" t="s">
        <v>99</v>
      </c>
      <c r="B70" s="94">
        <v>951</v>
      </c>
      <c r="C70" s="95" t="s">
        <v>9</v>
      </c>
      <c r="D70" s="95" t="s">
        <v>150</v>
      </c>
      <c r="E70" s="95" t="s">
        <v>96</v>
      </c>
      <c r="F70" s="95"/>
      <c r="G70" s="100">
        <v>4878.03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</row>
    <row r="71" spans="1:25" ht="32.25" outlineLevel="5" thickBot="1">
      <c r="A71" s="90" t="s">
        <v>100</v>
      </c>
      <c r="B71" s="94">
        <v>951</v>
      </c>
      <c r="C71" s="95" t="s">
        <v>9</v>
      </c>
      <c r="D71" s="95" t="s">
        <v>150</v>
      </c>
      <c r="E71" s="95" t="s">
        <v>97</v>
      </c>
      <c r="F71" s="95"/>
      <c r="G71" s="100">
        <v>1.6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32.25" outlineLevel="5" thickBot="1">
      <c r="A72" s="5" t="s">
        <v>107</v>
      </c>
      <c r="B72" s="21">
        <v>951</v>
      </c>
      <c r="C72" s="6" t="s">
        <v>9</v>
      </c>
      <c r="D72" s="6" t="s">
        <v>150</v>
      </c>
      <c r="E72" s="6" t="s">
        <v>101</v>
      </c>
      <c r="F72" s="6"/>
      <c r="G72" s="7">
        <f>G73+G74</f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32.25" outlineLevel="5" thickBot="1">
      <c r="A73" s="90" t="s">
        <v>108</v>
      </c>
      <c r="B73" s="94">
        <v>951</v>
      </c>
      <c r="C73" s="95" t="s">
        <v>9</v>
      </c>
      <c r="D73" s="95" t="s">
        <v>150</v>
      </c>
      <c r="E73" s="95" t="s">
        <v>102</v>
      </c>
      <c r="F73" s="95"/>
      <c r="G73" s="100">
        <v>0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</row>
    <row r="74" spans="1:25" ht="32.25" outlineLevel="5" thickBot="1">
      <c r="A74" s="90" t="s">
        <v>109</v>
      </c>
      <c r="B74" s="94">
        <v>951</v>
      </c>
      <c r="C74" s="95" t="s">
        <v>9</v>
      </c>
      <c r="D74" s="95" t="s">
        <v>150</v>
      </c>
      <c r="E74" s="95" t="s">
        <v>103</v>
      </c>
      <c r="F74" s="95"/>
      <c r="G74" s="100"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</row>
    <row r="75" spans="1:25" ht="16.5" outlineLevel="5" thickBot="1">
      <c r="A75" s="8" t="s">
        <v>318</v>
      </c>
      <c r="B75" s="19">
        <v>951</v>
      </c>
      <c r="C75" s="9" t="s">
        <v>320</v>
      </c>
      <c r="D75" s="9" t="s">
        <v>6</v>
      </c>
      <c r="E75" s="9" t="s">
        <v>5</v>
      </c>
      <c r="F75" s="9"/>
      <c r="G75" s="10">
        <f>G76</f>
        <v>720.33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32.25" outlineLevel="5" thickBot="1">
      <c r="A76" s="114" t="s">
        <v>144</v>
      </c>
      <c r="B76" s="19">
        <v>951</v>
      </c>
      <c r="C76" s="9" t="s">
        <v>320</v>
      </c>
      <c r="D76" s="9" t="s">
        <v>145</v>
      </c>
      <c r="E76" s="9" t="s">
        <v>5</v>
      </c>
      <c r="F76" s="9"/>
      <c r="G76" s="10">
        <f>G77</f>
        <v>720.33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32.25" outlineLevel="5" thickBot="1">
      <c r="A77" s="114" t="s">
        <v>146</v>
      </c>
      <c r="B77" s="19">
        <v>951</v>
      </c>
      <c r="C77" s="9" t="s">
        <v>320</v>
      </c>
      <c r="D77" s="9" t="s">
        <v>147</v>
      </c>
      <c r="E77" s="9" t="s">
        <v>5</v>
      </c>
      <c r="F77" s="9"/>
      <c r="G77" s="10">
        <f>G78</f>
        <v>720.33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32.25" outlineLevel="5" thickBot="1">
      <c r="A78" s="96" t="s">
        <v>319</v>
      </c>
      <c r="B78" s="92">
        <v>951</v>
      </c>
      <c r="C78" s="93" t="s">
        <v>320</v>
      </c>
      <c r="D78" s="93" t="s">
        <v>321</v>
      </c>
      <c r="E78" s="93" t="s">
        <v>5</v>
      </c>
      <c r="F78" s="93"/>
      <c r="G78" s="16">
        <f>G79</f>
        <v>720.33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16.5" outlineLevel="5" thickBot="1">
      <c r="A79" s="5" t="s">
        <v>366</v>
      </c>
      <c r="B79" s="21">
        <v>951</v>
      </c>
      <c r="C79" s="6" t="s">
        <v>320</v>
      </c>
      <c r="D79" s="6" t="s">
        <v>321</v>
      </c>
      <c r="E79" s="6" t="s">
        <v>368</v>
      </c>
      <c r="F79" s="6"/>
      <c r="G79" s="7">
        <f>G80</f>
        <v>720.33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</row>
    <row r="80" spans="1:25" ht="16.5" outlineLevel="5" thickBot="1">
      <c r="A80" s="90" t="s">
        <v>367</v>
      </c>
      <c r="B80" s="94">
        <v>951</v>
      </c>
      <c r="C80" s="95" t="s">
        <v>320</v>
      </c>
      <c r="D80" s="95" t="s">
        <v>321</v>
      </c>
      <c r="E80" s="95" t="s">
        <v>369</v>
      </c>
      <c r="F80" s="95"/>
      <c r="G80" s="100">
        <v>720.33</v>
      </c>
      <c r="H80" s="55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75"/>
      <c r="Y80" s="59"/>
    </row>
    <row r="81" spans="1:25" ht="16.5" outlineLevel="3" thickBot="1">
      <c r="A81" s="8" t="s">
        <v>29</v>
      </c>
      <c r="B81" s="19">
        <v>951</v>
      </c>
      <c r="C81" s="9" t="s">
        <v>10</v>
      </c>
      <c r="D81" s="9" t="s">
        <v>6</v>
      </c>
      <c r="E81" s="9" t="s">
        <v>5</v>
      </c>
      <c r="F81" s="9"/>
      <c r="G81" s="10">
        <f>G82</f>
        <v>200</v>
      </c>
      <c r="H81" s="31">
        <f aca="true" t="shared" si="12" ref="H81:X83">H82</f>
        <v>0</v>
      </c>
      <c r="I81" s="31">
        <f t="shared" si="12"/>
        <v>0</v>
      </c>
      <c r="J81" s="31">
        <f t="shared" si="12"/>
        <v>0</v>
      </c>
      <c r="K81" s="31">
        <f t="shared" si="12"/>
        <v>0</v>
      </c>
      <c r="L81" s="31">
        <f t="shared" si="12"/>
        <v>0</v>
      </c>
      <c r="M81" s="31">
        <f t="shared" si="12"/>
        <v>0</v>
      </c>
      <c r="N81" s="31">
        <f t="shared" si="12"/>
        <v>0</v>
      </c>
      <c r="O81" s="31">
        <f t="shared" si="12"/>
        <v>0</v>
      </c>
      <c r="P81" s="31">
        <f t="shared" si="12"/>
        <v>0</v>
      </c>
      <c r="Q81" s="31">
        <f t="shared" si="12"/>
        <v>0</v>
      </c>
      <c r="R81" s="31">
        <f t="shared" si="12"/>
        <v>0</v>
      </c>
      <c r="S81" s="31">
        <f t="shared" si="12"/>
        <v>0</v>
      </c>
      <c r="T81" s="31">
        <f t="shared" si="12"/>
        <v>0</v>
      </c>
      <c r="U81" s="31">
        <f t="shared" si="12"/>
        <v>0</v>
      </c>
      <c r="V81" s="31">
        <f t="shared" si="12"/>
        <v>0</v>
      </c>
      <c r="W81" s="31">
        <f t="shared" si="12"/>
        <v>0</v>
      </c>
      <c r="X81" s="66">
        <f t="shared" si="12"/>
        <v>0</v>
      </c>
      <c r="Y81" s="59">
        <f aca="true" t="shared" si="13" ref="Y81:Y88">X81/G81*100</f>
        <v>0</v>
      </c>
    </row>
    <row r="82" spans="1:25" ht="32.25" outlineLevel="3" thickBot="1">
      <c r="A82" s="114" t="s">
        <v>144</v>
      </c>
      <c r="B82" s="19">
        <v>951</v>
      </c>
      <c r="C82" s="11" t="s">
        <v>10</v>
      </c>
      <c r="D82" s="11" t="s">
        <v>145</v>
      </c>
      <c r="E82" s="11" t="s">
        <v>5</v>
      </c>
      <c r="F82" s="11"/>
      <c r="G82" s="12">
        <f>G83</f>
        <v>200</v>
      </c>
      <c r="H82" s="32">
        <f t="shared" si="12"/>
        <v>0</v>
      </c>
      <c r="I82" s="32">
        <f t="shared" si="12"/>
        <v>0</v>
      </c>
      <c r="J82" s="32">
        <f t="shared" si="12"/>
        <v>0</v>
      </c>
      <c r="K82" s="32">
        <f t="shared" si="12"/>
        <v>0</v>
      </c>
      <c r="L82" s="32">
        <f t="shared" si="12"/>
        <v>0</v>
      </c>
      <c r="M82" s="32">
        <f t="shared" si="12"/>
        <v>0</v>
      </c>
      <c r="N82" s="32">
        <f t="shared" si="12"/>
        <v>0</v>
      </c>
      <c r="O82" s="32">
        <f t="shared" si="12"/>
        <v>0</v>
      </c>
      <c r="P82" s="32">
        <f t="shared" si="12"/>
        <v>0</v>
      </c>
      <c r="Q82" s="32">
        <f t="shared" si="12"/>
        <v>0</v>
      </c>
      <c r="R82" s="32">
        <f t="shared" si="12"/>
        <v>0</v>
      </c>
      <c r="S82" s="32">
        <f t="shared" si="12"/>
        <v>0</v>
      </c>
      <c r="T82" s="32">
        <f t="shared" si="12"/>
        <v>0</v>
      </c>
      <c r="U82" s="32">
        <f t="shared" si="12"/>
        <v>0</v>
      </c>
      <c r="V82" s="32">
        <f t="shared" si="12"/>
        <v>0</v>
      </c>
      <c r="W82" s="32">
        <f t="shared" si="12"/>
        <v>0</v>
      </c>
      <c r="X82" s="67">
        <f t="shared" si="12"/>
        <v>0</v>
      </c>
      <c r="Y82" s="59">
        <f t="shared" si="13"/>
        <v>0</v>
      </c>
    </row>
    <row r="83" spans="1:25" ht="32.25" outlineLevel="4" thickBot="1">
      <c r="A83" s="114" t="s">
        <v>146</v>
      </c>
      <c r="B83" s="19">
        <v>951</v>
      </c>
      <c r="C83" s="11" t="s">
        <v>10</v>
      </c>
      <c r="D83" s="11" t="s">
        <v>147</v>
      </c>
      <c r="E83" s="11" t="s">
        <v>5</v>
      </c>
      <c r="F83" s="11"/>
      <c r="G83" s="12">
        <f>G84</f>
        <v>200</v>
      </c>
      <c r="H83" s="34">
        <f t="shared" si="12"/>
        <v>0</v>
      </c>
      <c r="I83" s="34">
        <f t="shared" si="12"/>
        <v>0</v>
      </c>
      <c r="J83" s="34">
        <f t="shared" si="12"/>
        <v>0</v>
      </c>
      <c r="K83" s="34">
        <f t="shared" si="12"/>
        <v>0</v>
      </c>
      <c r="L83" s="34">
        <f t="shared" si="12"/>
        <v>0</v>
      </c>
      <c r="M83" s="34">
        <f t="shared" si="12"/>
        <v>0</v>
      </c>
      <c r="N83" s="34">
        <f t="shared" si="12"/>
        <v>0</v>
      </c>
      <c r="O83" s="34">
        <f t="shared" si="12"/>
        <v>0</v>
      </c>
      <c r="P83" s="34">
        <f t="shared" si="12"/>
        <v>0</v>
      </c>
      <c r="Q83" s="34">
        <f t="shared" si="12"/>
        <v>0</v>
      </c>
      <c r="R83" s="34">
        <f t="shared" si="12"/>
        <v>0</v>
      </c>
      <c r="S83" s="34">
        <f t="shared" si="12"/>
        <v>0</v>
      </c>
      <c r="T83" s="34">
        <f t="shared" si="12"/>
        <v>0</v>
      </c>
      <c r="U83" s="34">
        <f t="shared" si="12"/>
        <v>0</v>
      </c>
      <c r="V83" s="34">
        <f t="shared" si="12"/>
        <v>0</v>
      </c>
      <c r="W83" s="34">
        <f t="shared" si="12"/>
        <v>0</v>
      </c>
      <c r="X83" s="68">
        <f t="shared" si="12"/>
        <v>0</v>
      </c>
      <c r="Y83" s="59">
        <f t="shared" si="13"/>
        <v>0</v>
      </c>
    </row>
    <row r="84" spans="1:25" ht="32.25" outlineLevel="5" thickBot="1">
      <c r="A84" s="96" t="s">
        <v>154</v>
      </c>
      <c r="B84" s="92">
        <v>951</v>
      </c>
      <c r="C84" s="93" t="s">
        <v>10</v>
      </c>
      <c r="D84" s="93" t="s">
        <v>155</v>
      </c>
      <c r="E84" s="93" t="s">
        <v>5</v>
      </c>
      <c r="F84" s="93"/>
      <c r="G84" s="16">
        <f>G85</f>
        <v>200</v>
      </c>
      <c r="H84" s="26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44"/>
      <c r="X84" s="65">
        <v>0</v>
      </c>
      <c r="Y84" s="59">
        <f t="shared" si="13"/>
        <v>0</v>
      </c>
    </row>
    <row r="85" spans="1:25" ht="15.75" customHeight="1" outlineLevel="3" thickBot="1">
      <c r="A85" s="5" t="s">
        <v>117</v>
      </c>
      <c r="B85" s="21">
        <v>951</v>
      </c>
      <c r="C85" s="6" t="s">
        <v>10</v>
      </c>
      <c r="D85" s="6" t="s">
        <v>155</v>
      </c>
      <c r="E85" s="6" t="s">
        <v>116</v>
      </c>
      <c r="F85" s="6"/>
      <c r="G85" s="7">
        <v>200</v>
      </c>
      <c r="H85" s="31" t="e">
        <f aca="true" t="shared" si="14" ref="H85:X85">H86+H93+H104+H110+H124+H145+H152+H166</f>
        <v>#REF!</v>
      </c>
      <c r="I85" s="31" t="e">
        <f t="shared" si="14"/>
        <v>#REF!</v>
      </c>
      <c r="J85" s="31" t="e">
        <f t="shared" si="14"/>
        <v>#REF!</v>
      </c>
      <c r="K85" s="31" t="e">
        <f t="shared" si="14"/>
        <v>#REF!</v>
      </c>
      <c r="L85" s="31" t="e">
        <f t="shared" si="14"/>
        <v>#REF!</v>
      </c>
      <c r="M85" s="31" t="e">
        <f t="shared" si="14"/>
        <v>#REF!</v>
      </c>
      <c r="N85" s="31" t="e">
        <f t="shared" si="14"/>
        <v>#REF!</v>
      </c>
      <c r="O85" s="31" t="e">
        <f t="shared" si="14"/>
        <v>#REF!</v>
      </c>
      <c r="P85" s="31" t="e">
        <f t="shared" si="14"/>
        <v>#REF!</v>
      </c>
      <c r="Q85" s="31" t="e">
        <f t="shared" si="14"/>
        <v>#REF!</v>
      </c>
      <c r="R85" s="31" t="e">
        <f t="shared" si="14"/>
        <v>#REF!</v>
      </c>
      <c r="S85" s="31" t="e">
        <f t="shared" si="14"/>
        <v>#REF!</v>
      </c>
      <c r="T85" s="31" t="e">
        <f t="shared" si="14"/>
        <v>#REF!</v>
      </c>
      <c r="U85" s="31" t="e">
        <f t="shared" si="14"/>
        <v>#REF!</v>
      </c>
      <c r="V85" s="31" t="e">
        <f t="shared" si="14"/>
        <v>#REF!</v>
      </c>
      <c r="W85" s="31" t="e">
        <f t="shared" si="14"/>
        <v>#REF!</v>
      </c>
      <c r="X85" s="69" t="e">
        <f t="shared" si="14"/>
        <v>#REF!</v>
      </c>
      <c r="Y85" s="59" t="e">
        <f t="shared" si="13"/>
        <v>#REF!</v>
      </c>
    </row>
    <row r="86" spans="1:25" ht="16.5" outlineLevel="3" thickBot="1">
      <c r="A86" s="8" t="s">
        <v>30</v>
      </c>
      <c r="B86" s="19">
        <v>951</v>
      </c>
      <c r="C86" s="9" t="s">
        <v>70</v>
      </c>
      <c r="D86" s="9" t="s">
        <v>6</v>
      </c>
      <c r="E86" s="9" t="s">
        <v>5</v>
      </c>
      <c r="F86" s="9"/>
      <c r="G86" s="145">
        <f>G87+G156</f>
        <v>58981.118</v>
      </c>
      <c r="H86" s="32" t="e">
        <f>H87+#REF!</f>
        <v>#REF!</v>
      </c>
      <c r="I86" s="32" t="e">
        <f>I87+#REF!</f>
        <v>#REF!</v>
      </c>
      <c r="J86" s="32" t="e">
        <f>J87+#REF!</f>
        <v>#REF!</v>
      </c>
      <c r="K86" s="32" t="e">
        <f>K87+#REF!</f>
        <v>#REF!</v>
      </c>
      <c r="L86" s="32" t="e">
        <f>L87+#REF!</f>
        <v>#REF!</v>
      </c>
      <c r="M86" s="32" t="e">
        <f>M87+#REF!</f>
        <v>#REF!</v>
      </c>
      <c r="N86" s="32" t="e">
        <f>N87+#REF!</f>
        <v>#REF!</v>
      </c>
      <c r="O86" s="32" t="e">
        <f>O87+#REF!</f>
        <v>#REF!</v>
      </c>
      <c r="P86" s="32" t="e">
        <f>P87+#REF!</f>
        <v>#REF!</v>
      </c>
      <c r="Q86" s="32" t="e">
        <f>Q87+#REF!</f>
        <v>#REF!</v>
      </c>
      <c r="R86" s="32" t="e">
        <f>R87+#REF!</f>
        <v>#REF!</v>
      </c>
      <c r="S86" s="32" t="e">
        <f>S87+#REF!</f>
        <v>#REF!</v>
      </c>
      <c r="T86" s="32" t="e">
        <f>T87+#REF!</f>
        <v>#REF!</v>
      </c>
      <c r="U86" s="32" t="e">
        <f>U87+#REF!</f>
        <v>#REF!</v>
      </c>
      <c r="V86" s="32" t="e">
        <f>V87+#REF!</f>
        <v>#REF!</v>
      </c>
      <c r="W86" s="32" t="e">
        <f>W87+#REF!</f>
        <v>#REF!</v>
      </c>
      <c r="X86" s="70" t="e">
        <f>X87+#REF!</f>
        <v>#REF!</v>
      </c>
      <c r="Y86" s="59" t="e">
        <f t="shared" si="13"/>
        <v>#REF!</v>
      </c>
    </row>
    <row r="87" spans="1:25" ht="32.25" outlineLevel="4" thickBot="1">
      <c r="A87" s="114" t="s">
        <v>144</v>
      </c>
      <c r="B87" s="19">
        <v>951</v>
      </c>
      <c r="C87" s="11" t="s">
        <v>70</v>
      </c>
      <c r="D87" s="11" t="s">
        <v>145</v>
      </c>
      <c r="E87" s="11" t="s">
        <v>5</v>
      </c>
      <c r="F87" s="11"/>
      <c r="G87" s="148">
        <f>G88</f>
        <v>58682.958</v>
      </c>
      <c r="H87" s="34">
        <f aca="true" t="shared" si="15" ref="H87:X87">H88</f>
        <v>0</v>
      </c>
      <c r="I87" s="34">
        <f t="shared" si="15"/>
        <v>0</v>
      </c>
      <c r="J87" s="34">
        <f t="shared" si="15"/>
        <v>0</v>
      </c>
      <c r="K87" s="34">
        <f t="shared" si="15"/>
        <v>0</v>
      </c>
      <c r="L87" s="34">
        <f t="shared" si="15"/>
        <v>0</v>
      </c>
      <c r="M87" s="34">
        <f t="shared" si="15"/>
        <v>0</v>
      </c>
      <c r="N87" s="34">
        <f t="shared" si="15"/>
        <v>0</v>
      </c>
      <c r="O87" s="34">
        <f t="shared" si="15"/>
        <v>0</v>
      </c>
      <c r="P87" s="34">
        <f t="shared" si="15"/>
        <v>0</v>
      </c>
      <c r="Q87" s="34">
        <f t="shared" si="15"/>
        <v>0</v>
      </c>
      <c r="R87" s="34">
        <f t="shared" si="15"/>
        <v>0</v>
      </c>
      <c r="S87" s="34">
        <f t="shared" si="15"/>
        <v>0</v>
      </c>
      <c r="T87" s="34">
        <f t="shared" si="15"/>
        <v>0</v>
      </c>
      <c r="U87" s="34">
        <f t="shared" si="15"/>
        <v>0</v>
      </c>
      <c r="V87" s="34">
        <f t="shared" si="15"/>
        <v>0</v>
      </c>
      <c r="W87" s="34">
        <f t="shared" si="15"/>
        <v>0</v>
      </c>
      <c r="X87" s="68">
        <f t="shared" si="15"/>
        <v>950</v>
      </c>
      <c r="Y87" s="59">
        <f t="shared" si="13"/>
        <v>1.6188686330365285</v>
      </c>
    </row>
    <row r="88" spans="1:25" ht="32.25" outlineLevel="5" thickBot="1">
      <c r="A88" s="114" t="s">
        <v>146</v>
      </c>
      <c r="B88" s="19">
        <v>951</v>
      </c>
      <c r="C88" s="11" t="s">
        <v>70</v>
      </c>
      <c r="D88" s="11" t="s">
        <v>147</v>
      </c>
      <c r="E88" s="11" t="s">
        <v>5</v>
      </c>
      <c r="F88" s="11"/>
      <c r="G88" s="148">
        <f>G89+G98+G105+G123+G110+G136+G143+G150+G112+G95+G120+G133+G117</f>
        <v>58682.958</v>
      </c>
      <c r="H88" s="26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44"/>
      <c r="X88" s="65">
        <v>950</v>
      </c>
      <c r="Y88" s="59">
        <f t="shared" si="13"/>
        <v>1.6188686330365285</v>
      </c>
    </row>
    <row r="89" spans="1:25" ht="18.75" customHeight="1" outlineLevel="5" thickBot="1">
      <c r="A89" s="96" t="s">
        <v>31</v>
      </c>
      <c r="B89" s="92">
        <v>951</v>
      </c>
      <c r="C89" s="93" t="s">
        <v>70</v>
      </c>
      <c r="D89" s="93" t="s">
        <v>290</v>
      </c>
      <c r="E89" s="93" t="s">
        <v>5</v>
      </c>
      <c r="F89" s="93"/>
      <c r="G89" s="147">
        <f>G90+G93</f>
        <v>1428.45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</row>
    <row r="90" spans="1:25" ht="32.25" outlineLevel="5" thickBot="1">
      <c r="A90" s="5" t="s">
        <v>98</v>
      </c>
      <c r="B90" s="21">
        <v>951</v>
      </c>
      <c r="C90" s="6" t="s">
        <v>70</v>
      </c>
      <c r="D90" s="6" t="s">
        <v>290</v>
      </c>
      <c r="E90" s="6" t="s">
        <v>95</v>
      </c>
      <c r="F90" s="6"/>
      <c r="G90" s="151">
        <f>G91+G92</f>
        <v>1183.833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</row>
    <row r="91" spans="1:25" ht="16.5" outlineLevel="5" thickBot="1">
      <c r="A91" s="90" t="s">
        <v>99</v>
      </c>
      <c r="B91" s="94">
        <v>951</v>
      </c>
      <c r="C91" s="95" t="s">
        <v>70</v>
      </c>
      <c r="D91" s="95" t="s">
        <v>290</v>
      </c>
      <c r="E91" s="95" t="s">
        <v>96</v>
      </c>
      <c r="F91" s="95"/>
      <c r="G91" s="146">
        <v>1173.333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32.25" outlineLevel="5" thickBot="1">
      <c r="A92" s="90" t="s">
        <v>100</v>
      </c>
      <c r="B92" s="94">
        <v>951</v>
      </c>
      <c r="C92" s="95" t="s">
        <v>70</v>
      </c>
      <c r="D92" s="95" t="s">
        <v>290</v>
      </c>
      <c r="E92" s="95" t="s">
        <v>97</v>
      </c>
      <c r="F92" s="95"/>
      <c r="G92" s="146">
        <v>10.5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35.25" customHeight="1" outlineLevel="6" thickBot="1">
      <c r="A93" s="5" t="s">
        <v>107</v>
      </c>
      <c r="B93" s="21">
        <v>951</v>
      </c>
      <c r="C93" s="6" t="s">
        <v>70</v>
      </c>
      <c r="D93" s="6" t="s">
        <v>290</v>
      </c>
      <c r="E93" s="6" t="s">
        <v>101</v>
      </c>
      <c r="F93" s="6"/>
      <c r="G93" s="151">
        <f>G94</f>
        <v>244.617</v>
      </c>
      <c r="H93" s="32">
        <f aca="true" t="shared" si="16" ref="H93:P93">H94</f>
        <v>0</v>
      </c>
      <c r="I93" s="32">
        <f t="shared" si="16"/>
        <v>0</v>
      </c>
      <c r="J93" s="32">
        <f t="shared" si="16"/>
        <v>0</v>
      </c>
      <c r="K93" s="32">
        <f t="shared" si="16"/>
        <v>0</v>
      </c>
      <c r="L93" s="32">
        <f t="shared" si="16"/>
        <v>0</v>
      </c>
      <c r="M93" s="32">
        <f t="shared" si="16"/>
        <v>0</v>
      </c>
      <c r="N93" s="32">
        <f t="shared" si="16"/>
        <v>0</v>
      </c>
      <c r="O93" s="32">
        <f t="shared" si="16"/>
        <v>0</v>
      </c>
      <c r="P93" s="32">
        <f t="shared" si="16"/>
        <v>0</v>
      </c>
      <c r="Q93" s="32">
        <f aca="true" t="shared" si="17" ref="Q93:W93">Q94</f>
        <v>0</v>
      </c>
      <c r="R93" s="32">
        <f t="shared" si="17"/>
        <v>0</v>
      </c>
      <c r="S93" s="32">
        <f t="shared" si="17"/>
        <v>0</v>
      </c>
      <c r="T93" s="32">
        <f t="shared" si="17"/>
        <v>0</v>
      </c>
      <c r="U93" s="32">
        <f t="shared" si="17"/>
        <v>0</v>
      </c>
      <c r="V93" s="32">
        <f t="shared" si="17"/>
        <v>0</v>
      </c>
      <c r="W93" s="32">
        <f t="shared" si="17"/>
        <v>0</v>
      </c>
      <c r="X93" s="67">
        <f>X94</f>
        <v>9539.0701</v>
      </c>
      <c r="Y93" s="59">
        <f>X93/G93*100</f>
        <v>3899.594100164748</v>
      </c>
    </row>
    <row r="94" spans="1:25" ht="32.25" outlineLevel="4" thickBot="1">
      <c r="A94" s="90" t="s">
        <v>109</v>
      </c>
      <c r="B94" s="94">
        <v>951</v>
      </c>
      <c r="C94" s="95" t="s">
        <v>70</v>
      </c>
      <c r="D94" s="95" t="s">
        <v>290</v>
      </c>
      <c r="E94" s="95" t="s">
        <v>103</v>
      </c>
      <c r="F94" s="95"/>
      <c r="G94" s="146">
        <v>244.617</v>
      </c>
      <c r="H94" s="34">
        <f aca="true" t="shared" si="18" ref="H94:X94">H98</f>
        <v>0</v>
      </c>
      <c r="I94" s="34">
        <f t="shared" si="18"/>
        <v>0</v>
      </c>
      <c r="J94" s="34">
        <f t="shared" si="18"/>
        <v>0</v>
      </c>
      <c r="K94" s="34">
        <f t="shared" si="18"/>
        <v>0</v>
      </c>
      <c r="L94" s="34">
        <f t="shared" si="18"/>
        <v>0</v>
      </c>
      <c r="M94" s="34">
        <f t="shared" si="18"/>
        <v>0</v>
      </c>
      <c r="N94" s="34">
        <f t="shared" si="18"/>
        <v>0</v>
      </c>
      <c r="O94" s="34">
        <f t="shared" si="18"/>
        <v>0</v>
      </c>
      <c r="P94" s="34">
        <f t="shared" si="18"/>
        <v>0</v>
      </c>
      <c r="Q94" s="34">
        <f t="shared" si="18"/>
        <v>0</v>
      </c>
      <c r="R94" s="34">
        <f t="shared" si="18"/>
        <v>0</v>
      </c>
      <c r="S94" s="34">
        <f t="shared" si="18"/>
        <v>0</v>
      </c>
      <c r="T94" s="34">
        <f t="shared" si="18"/>
        <v>0</v>
      </c>
      <c r="U94" s="34">
        <f t="shared" si="18"/>
        <v>0</v>
      </c>
      <c r="V94" s="34">
        <f t="shared" si="18"/>
        <v>0</v>
      </c>
      <c r="W94" s="34">
        <f t="shared" si="18"/>
        <v>0</v>
      </c>
      <c r="X94" s="64">
        <f t="shared" si="18"/>
        <v>9539.0701</v>
      </c>
      <c r="Y94" s="59">
        <f>X94/G94*100</f>
        <v>3899.594100164748</v>
      </c>
    </row>
    <row r="95" spans="1:25" ht="63.75" outlineLevel="4" thickBot="1">
      <c r="A95" s="96" t="s">
        <v>370</v>
      </c>
      <c r="B95" s="92">
        <v>951</v>
      </c>
      <c r="C95" s="93" t="s">
        <v>70</v>
      </c>
      <c r="D95" s="93" t="s">
        <v>371</v>
      </c>
      <c r="E95" s="93" t="s">
        <v>5</v>
      </c>
      <c r="F95" s="93"/>
      <c r="G95" s="147">
        <f>G96</f>
        <v>42.56</v>
      </c>
      <c r="H95" s="55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81"/>
      <c r="Y95" s="59"/>
    </row>
    <row r="96" spans="1:25" ht="32.25" outlineLevel="4" thickBot="1">
      <c r="A96" s="5" t="s">
        <v>107</v>
      </c>
      <c r="B96" s="21">
        <v>951</v>
      </c>
      <c r="C96" s="6" t="s">
        <v>70</v>
      </c>
      <c r="D96" s="6" t="s">
        <v>371</v>
      </c>
      <c r="E96" s="6" t="s">
        <v>101</v>
      </c>
      <c r="F96" s="6"/>
      <c r="G96" s="151">
        <f>G97</f>
        <v>42.56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81"/>
      <c r="Y96" s="59"/>
    </row>
    <row r="97" spans="1:25" ht="32.25" outlineLevel="4" thickBot="1">
      <c r="A97" s="90" t="s">
        <v>109</v>
      </c>
      <c r="B97" s="94">
        <v>951</v>
      </c>
      <c r="C97" s="95" t="s">
        <v>70</v>
      </c>
      <c r="D97" s="95" t="s">
        <v>372</v>
      </c>
      <c r="E97" s="95" t="s">
        <v>103</v>
      </c>
      <c r="F97" s="95"/>
      <c r="G97" s="146">
        <v>42.56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81"/>
      <c r="Y97" s="59"/>
    </row>
    <row r="98" spans="1:25" ht="48" outlineLevel="5" thickBot="1">
      <c r="A98" s="115" t="s">
        <v>305</v>
      </c>
      <c r="B98" s="92">
        <v>951</v>
      </c>
      <c r="C98" s="93" t="s">
        <v>70</v>
      </c>
      <c r="D98" s="93" t="s">
        <v>150</v>
      </c>
      <c r="E98" s="93" t="s">
        <v>5</v>
      </c>
      <c r="F98" s="93"/>
      <c r="G98" s="147">
        <f>G99+G102</f>
        <v>16018.055</v>
      </c>
      <c r="H98" s="26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44"/>
      <c r="X98" s="65">
        <v>9539.0701</v>
      </c>
      <c r="Y98" s="59">
        <f>X98/G98*100</f>
        <v>59.55198742918538</v>
      </c>
    </row>
    <row r="99" spans="1:25" ht="32.25" outlineLevel="5" thickBot="1">
      <c r="A99" s="5" t="s">
        <v>98</v>
      </c>
      <c r="B99" s="21">
        <v>951</v>
      </c>
      <c r="C99" s="6" t="s">
        <v>70</v>
      </c>
      <c r="D99" s="6" t="s">
        <v>150</v>
      </c>
      <c r="E99" s="6" t="s">
        <v>95</v>
      </c>
      <c r="F99" s="6"/>
      <c r="G99" s="151">
        <f>G100+G101</f>
        <v>15864.025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</row>
    <row r="100" spans="1:25" ht="16.5" outlineLevel="5" thickBot="1">
      <c r="A100" s="90" t="s">
        <v>99</v>
      </c>
      <c r="B100" s="94">
        <v>951</v>
      </c>
      <c r="C100" s="95" t="s">
        <v>70</v>
      </c>
      <c r="D100" s="95" t="s">
        <v>150</v>
      </c>
      <c r="E100" s="95" t="s">
        <v>96</v>
      </c>
      <c r="F100" s="95"/>
      <c r="G100" s="146">
        <v>15862.025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</row>
    <row r="101" spans="1:25" ht="32.25" outlineLevel="5" thickBot="1">
      <c r="A101" s="90" t="s">
        <v>100</v>
      </c>
      <c r="B101" s="94">
        <v>951</v>
      </c>
      <c r="C101" s="95" t="s">
        <v>70</v>
      </c>
      <c r="D101" s="95" t="s">
        <v>150</v>
      </c>
      <c r="E101" s="95" t="s">
        <v>97</v>
      </c>
      <c r="F101" s="95"/>
      <c r="G101" s="100">
        <v>2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</row>
    <row r="102" spans="1:25" ht="32.25" outlineLevel="5" thickBot="1">
      <c r="A102" s="5" t="s">
        <v>107</v>
      </c>
      <c r="B102" s="21">
        <v>951</v>
      </c>
      <c r="C102" s="6" t="s">
        <v>70</v>
      </c>
      <c r="D102" s="6" t="s">
        <v>150</v>
      </c>
      <c r="E102" s="6" t="s">
        <v>101</v>
      </c>
      <c r="F102" s="6"/>
      <c r="G102" s="7">
        <f>G103+G104</f>
        <v>154.03</v>
      </c>
      <c r="H102" s="5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75"/>
      <c r="Y102" s="59"/>
    </row>
    <row r="103" spans="1:25" ht="32.25" outlineLevel="5" thickBot="1">
      <c r="A103" s="90" t="s">
        <v>108</v>
      </c>
      <c r="B103" s="94">
        <v>951</v>
      </c>
      <c r="C103" s="95" t="s">
        <v>70</v>
      </c>
      <c r="D103" s="95" t="s">
        <v>150</v>
      </c>
      <c r="E103" s="95" t="s">
        <v>102</v>
      </c>
      <c r="F103" s="95"/>
      <c r="G103" s="100">
        <v>0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75"/>
      <c r="Y103" s="59"/>
    </row>
    <row r="104" spans="1:25" ht="32.25" outlineLevel="6" thickBot="1">
      <c r="A104" s="90" t="s">
        <v>109</v>
      </c>
      <c r="B104" s="94">
        <v>951</v>
      </c>
      <c r="C104" s="95" t="s">
        <v>70</v>
      </c>
      <c r="D104" s="95" t="s">
        <v>150</v>
      </c>
      <c r="E104" s="95" t="s">
        <v>103</v>
      </c>
      <c r="F104" s="95"/>
      <c r="G104" s="100">
        <v>154.03</v>
      </c>
      <c r="H104" s="32">
        <f aca="true" t="shared" si="19" ref="H104:W104">H105</f>
        <v>0</v>
      </c>
      <c r="I104" s="32">
        <f t="shared" si="19"/>
        <v>0</v>
      </c>
      <c r="J104" s="32">
        <f t="shared" si="19"/>
        <v>0</v>
      </c>
      <c r="K104" s="32">
        <f t="shared" si="19"/>
        <v>0</v>
      </c>
      <c r="L104" s="32">
        <f t="shared" si="19"/>
        <v>0</v>
      </c>
      <c r="M104" s="32">
        <f t="shared" si="19"/>
        <v>0</v>
      </c>
      <c r="N104" s="32">
        <f t="shared" si="19"/>
        <v>0</v>
      </c>
      <c r="O104" s="32">
        <f t="shared" si="19"/>
        <v>0</v>
      </c>
      <c r="P104" s="32">
        <f t="shared" si="19"/>
        <v>0</v>
      </c>
      <c r="Q104" s="32">
        <f t="shared" si="19"/>
        <v>0</v>
      </c>
      <c r="R104" s="32">
        <f t="shared" si="19"/>
        <v>0</v>
      </c>
      <c r="S104" s="32">
        <f t="shared" si="19"/>
        <v>0</v>
      </c>
      <c r="T104" s="32">
        <f t="shared" si="19"/>
        <v>0</v>
      </c>
      <c r="U104" s="32">
        <f t="shared" si="19"/>
        <v>0</v>
      </c>
      <c r="V104" s="32">
        <f t="shared" si="19"/>
        <v>0</v>
      </c>
      <c r="W104" s="32">
        <f t="shared" si="19"/>
        <v>0</v>
      </c>
      <c r="X104" s="67">
        <f>X105</f>
        <v>277.89792</v>
      </c>
      <c r="Y104" s="59">
        <f>X104/G104*100</f>
        <v>180.4180484321236</v>
      </c>
    </row>
    <row r="105" spans="1:25" ht="46.5" customHeight="1" outlineLevel="4" thickBot="1">
      <c r="A105" s="96" t="s">
        <v>156</v>
      </c>
      <c r="B105" s="92">
        <v>951</v>
      </c>
      <c r="C105" s="93" t="s">
        <v>70</v>
      </c>
      <c r="D105" s="93" t="s">
        <v>157</v>
      </c>
      <c r="E105" s="93" t="s">
        <v>5</v>
      </c>
      <c r="F105" s="93"/>
      <c r="G105" s="16">
        <f>G106+G108</f>
        <v>200</v>
      </c>
      <c r="H105" s="34">
        <f aca="true" t="shared" si="20" ref="H105:X105">H106</f>
        <v>0</v>
      </c>
      <c r="I105" s="34">
        <f t="shared" si="20"/>
        <v>0</v>
      </c>
      <c r="J105" s="34">
        <f t="shared" si="20"/>
        <v>0</v>
      </c>
      <c r="K105" s="34">
        <f t="shared" si="20"/>
        <v>0</v>
      </c>
      <c r="L105" s="34">
        <f t="shared" si="20"/>
        <v>0</v>
      </c>
      <c r="M105" s="34">
        <f t="shared" si="20"/>
        <v>0</v>
      </c>
      <c r="N105" s="34">
        <f t="shared" si="20"/>
        <v>0</v>
      </c>
      <c r="O105" s="34">
        <f t="shared" si="20"/>
        <v>0</v>
      </c>
      <c r="P105" s="34">
        <f t="shared" si="20"/>
        <v>0</v>
      </c>
      <c r="Q105" s="34">
        <f t="shared" si="20"/>
        <v>0</v>
      </c>
      <c r="R105" s="34">
        <f t="shared" si="20"/>
        <v>0</v>
      </c>
      <c r="S105" s="34">
        <f t="shared" si="20"/>
        <v>0</v>
      </c>
      <c r="T105" s="34">
        <f t="shared" si="20"/>
        <v>0</v>
      </c>
      <c r="U105" s="34">
        <f t="shared" si="20"/>
        <v>0</v>
      </c>
      <c r="V105" s="34">
        <f t="shared" si="20"/>
        <v>0</v>
      </c>
      <c r="W105" s="34">
        <f t="shared" si="20"/>
        <v>0</v>
      </c>
      <c r="X105" s="68">
        <f t="shared" si="20"/>
        <v>277.89792</v>
      </c>
      <c r="Y105" s="59">
        <f>X105/G105*100</f>
        <v>138.94896</v>
      </c>
    </row>
    <row r="106" spans="1:25" ht="32.25" outlineLevel="5" thickBot="1">
      <c r="A106" s="5" t="s">
        <v>107</v>
      </c>
      <c r="B106" s="21">
        <v>951</v>
      </c>
      <c r="C106" s="6" t="s">
        <v>70</v>
      </c>
      <c r="D106" s="6" t="s">
        <v>157</v>
      </c>
      <c r="E106" s="6" t="s">
        <v>101</v>
      </c>
      <c r="F106" s="6"/>
      <c r="G106" s="7">
        <f>G107</f>
        <v>200</v>
      </c>
      <c r="H106" s="26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44"/>
      <c r="X106" s="65">
        <v>277.89792</v>
      </c>
      <c r="Y106" s="59">
        <f>X106/G106*100</f>
        <v>138.94896</v>
      </c>
    </row>
    <row r="107" spans="1:25" ht="32.25" outlineLevel="5" thickBot="1">
      <c r="A107" s="90" t="s">
        <v>109</v>
      </c>
      <c r="B107" s="94">
        <v>951</v>
      </c>
      <c r="C107" s="95" t="s">
        <v>70</v>
      </c>
      <c r="D107" s="95" t="s">
        <v>157</v>
      </c>
      <c r="E107" s="95" t="s">
        <v>103</v>
      </c>
      <c r="F107" s="95"/>
      <c r="G107" s="100">
        <v>200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75"/>
      <c r="Y107" s="59"/>
    </row>
    <row r="108" spans="1:25" ht="16.5" outlineLevel="5" thickBot="1">
      <c r="A108" s="5" t="s">
        <v>110</v>
      </c>
      <c r="B108" s="21">
        <v>951</v>
      </c>
      <c r="C108" s="6" t="s">
        <v>70</v>
      </c>
      <c r="D108" s="6" t="s">
        <v>157</v>
      </c>
      <c r="E108" s="6" t="s">
        <v>104</v>
      </c>
      <c r="F108" s="6"/>
      <c r="G108" s="7">
        <f>G109</f>
        <v>0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75"/>
      <c r="Y108" s="59"/>
    </row>
    <row r="109" spans="1:25" ht="16.5" outlineLevel="5" thickBot="1">
      <c r="A109" s="90" t="s">
        <v>112</v>
      </c>
      <c r="B109" s="94">
        <v>951</v>
      </c>
      <c r="C109" s="95" t="s">
        <v>70</v>
      </c>
      <c r="D109" s="95" t="s">
        <v>157</v>
      </c>
      <c r="E109" s="95" t="s">
        <v>106</v>
      </c>
      <c r="F109" s="95"/>
      <c r="G109" s="100">
        <v>0</v>
      </c>
      <c r="H109" s="55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75"/>
      <c r="Y109" s="59"/>
    </row>
    <row r="110" spans="1:25" ht="19.5" customHeight="1" outlineLevel="6" thickBot="1">
      <c r="A110" s="96" t="s">
        <v>158</v>
      </c>
      <c r="B110" s="92">
        <v>951</v>
      </c>
      <c r="C110" s="93" t="s">
        <v>70</v>
      </c>
      <c r="D110" s="93" t="s">
        <v>159</v>
      </c>
      <c r="E110" s="93" t="s">
        <v>5</v>
      </c>
      <c r="F110" s="93"/>
      <c r="G110" s="147">
        <f>G111</f>
        <v>766.706</v>
      </c>
      <c r="H110" s="32" t="e">
        <f>#REF!+H111</f>
        <v>#REF!</v>
      </c>
      <c r="I110" s="32" t="e">
        <f>#REF!+I111</f>
        <v>#REF!</v>
      </c>
      <c r="J110" s="32" t="e">
        <f>#REF!+J111</f>
        <v>#REF!</v>
      </c>
      <c r="K110" s="32" t="e">
        <f>#REF!+K111</f>
        <v>#REF!</v>
      </c>
      <c r="L110" s="32" t="e">
        <f>#REF!+L111</f>
        <v>#REF!</v>
      </c>
      <c r="M110" s="32" t="e">
        <f>#REF!+M111</f>
        <v>#REF!</v>
      </c>
      <c r="N110" s="32" t="e">
        <f>#REF!+N111</f>
        <v>#REF!</v>
      </c>
      <c r="O110" s="32" t="e">
        <f>#REF!+O111</f>
        <v>#REF!</v>
      </c>
      <c r="P110" s="32" t="e">
        <f>#REF!+P111</f>
        <v>#REF!</v>
      </c>
      <c r="Q110" s="32" t="e">
        <f>#REF!+Q111</f>
        <v>#REF!</v>
      </c>
      <c r="R110" s="32" t="e">
        <f>#REF!+R111</f>
        <v>#REF!</v>
      </c>
      <c r="S110" s="32" t="e">
        <f>#REF!+S111</f>
        <v>#REF!</v>
      </c>
      <c r="T110" s="32" t="e">
        <f>#REF!+T111</f>
        <v>#REF!</v>
      </c>
      <c r="U110" s="32" t="e">
        <f>#REF!+U111</f>
        <v>#REF!</v>
      </c>
      <c r="V110" s="32" t="e">
        <f>#REF!+V111</f>
        <v>#REF!</v>
      </c>
      <c r="W110" s="32" t="e">
        <f>#REF!+W111</f>
        <v>#REF!</v>
      </c>
      <c r="X110" s="70" t="e">
        <f>#REF!+X111</f>
        <v>#REF!</v>
      </c>
      <c r="Y110" s="59" t="e">
        <f>X110/G110*100</f>
        <v>#REF!</v>
      </c>
    </row>
    <row r="111" spans="1:25" ht="16.5" customHeight="1" outlineLevel="4" thickBot="1">
      <c r="A111" s="5" t="s">
        <v>118</v>
      </c>
      <c r="B111" s="21">
        <v>951</v>
      </c>
      <c r="C111" s="6" t="s">
        <v>70</v>
      </c>
      <c r="D111" s="6" t="s">
        <v>159</v>
      </c>
      <c r="E111" s="6" t="s">
        <v>345</v>
      </c>
      <c r="F111" s="6"/>
      <c r="G111" s="151">
        <v>766.706</v>
      </c>
      <c r="H111" s="34">
        <f aca="true" t="shared" si="21" ref="H111:W111">H123</f>
        <v>0</v>
      </c>
      <c r="I111" s="34">
        <f t="shared" si="21"/>
        <v>0</v>
      </c>
      <c r="J111" s="34">
        <f t="shared" si="21"/>
        <v>0</v>
      </c>
      <c r="K111" s="34">
        <f t="shared" si="21"/>
        <v>0</v>
      </c>
      <c r="L111" s="34">
        <f t="shared" si="21"/>
        <v>0</v>
      </c>
      <c r="M111" s="34">
        <f t="shared" si="21"/>
        <v>0</v>
      </c>
      <c r="N111" s="34">
        <f t="shared" si="21"/>
        <v>0</v>
      </c>
      <c r="O111" s="34">
        <f t="shared" si="21"/>
        <v>0</v>
      </c>
      <c r="P111" s="34">
        <f t="shared" si="21"/>
        <v>0</v>
      </c>
      <c r="Q111" s="34">
        <f t="shared" si="21"/>
        <v>0</v>
      </c>
      <c r="R111" s="34">
        <f t="shared" si="21"/>
        <v>0</v>
      </c>
      <c r="S111" s="34">
        <f t="shared" si="21"/>
        <v>0</v>
      </c>
      <c r="T111" s="34">
        <f t="shared" si="21"/>
        <v>0</v>
      </c>
      <c r="U111" s="34">
        <f t="shared" si="21"/>
        <v>0</v>
      </c>
      <c r="V111" s="34">
        <f t="shared" si="21"/>
        <v>0</v>
      </c>
      <c r="W111" s="34">
        <f t="shared" si="21"/>
        <v>0</v>
      </c>
      <c r="X111" s="64">
        <f>X123</f>
        <v>1067.9833</v>
      </c>
      <c r="Y111" s="59">
        <f>X111/G111*100</f>
        <v>139.29502312490055</v>
      </c>
    </row>
    <row r="112" spans="1:25" ht="48" customHeight="1" outlineLevel="4" thickBot="1">
      <c r="A112" s="96" t="s">
        <v>291</v>
      </c>
      <c r="B112" s="92">
        <v>951</v>
      </c>
      <c r="C112" s="93" t="s">
        <v>70</v>
      </c>
      <c r="D112" s="93" t="s">
        <v>292</v>
      </c>
      <c r="E112" s="93" t="s">
        <v>5</v>
      </c>
      <c r="F112" s="93"/>
      <c r="G112" s="16">
        <f>G113+G115</f>
        <v>4286</v>
      </c>
      <c r="H112" s="55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81"/>
      <c r="Y112" s="59"/>
    </row>
    <row r="113" spans="1:25" ht="15.75" customHeight="1" outlineLevel="4" thickBot="1">
      <c r="A113" s="5" t="s">
        <v>107</v>
      </c>
      <c r="B113" s="21">
        <v>951</v>
      </c>
      <c r="C113" s="6" t="s">
        <v>70</v>
      </c>
      <c r="D113" s="6" t="s">
        <v>292</v>
      </c>
      <c r="E113" s="6" t="s">
        <v>101</v>
      </c>
      <c r="F113" s="6"/>
      <c r="G113" s="7">
        <f>G114</f>
        <v>4286</v>
      </c>
      <c r="H113" s="55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81"/>
      <c r="Y113" s="59"/>
    </row>
    <row r="114" spans="1:25" ht="15.75" customHeight="1" outlineLevel="4" thickBot="1">
      <c r="A114" s="90" t="s">
        <v>109</v>
      </c>
      <c r="B114" s="94">
        <v>951</v>
      </c>
      <c r="C114" s="95" t="s">
        <v>70</v>
      </c>
      <c r="D114" s="95" t="s">
        <v>292</v>
      </c>
      <c r="E114" s="95" t="s">
        <v>103</v>
      </c>
      <c r="F114" s="95"/>
      <c r="G114" s="100">
        <v>4286</v>
      </c>
      <c r="H114" s="55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81"/>
      <c r="Y114" s="59"/>
    </row>
    <row r="115" spans="1:25" ht="15.75" customHeight="1" outlineLevel="4" thickBot="1">
      <c r="A115" s="5" t="s">
        <v>110</v>
      </c>
      <c r="B115" s="21">
        <v>951</v>
      </c>
      <c r="C115" s="6" t="s">
        <v>70</v>
      </c>
      <c r="D115" s="6" t="s">
        <v>292</v>
      </c>
      <c r="E115" s="6" t="s">
        <v>104</v>
      </c>
      <c r="F115" s="6"/>
      <c r="G115" s="7">
        <f>G116</f>
        <v>0</v>
      </c>
      <c r="H115" s="55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81"/>
      <c r="Y115" s="59"/>
    </row>
    <row r="116" spans="1:25" ht="15.75" customHeight="1" outlineLevel="4" thickBot="1">
      <c r="A116" s="90" t="s">
        <v>112</v>
      </c>
      <c r="B116" s="94">
        <v>951</v>
      </c>
      <c r="C116" s="95" t="s">
        <v>70</v>
      </c>
      <c r="D116" s="95" t="s">
        <v>292</v>
      </c>
      <c r="E116" s="95" t="s">
        <v>106</v>
      </c>
      <c r="F116" s="95"/>
      <c r="G116" s="100">
        <v>0</v>
      </c>
      <c r="H116" s="55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81"/>
      <c r="Y116" s="59"/>
    </row>
    <row r="117" spans="1:25" ht="47.25" customHeight="1" outlineLevel="4" thickBot="1">
      <c r="A117" s="96" t="s">
        <v>383</v>
      </c>
      <c r="B117" s="92">
        <v>951</v>
      </c>
      <c r="C117" s="93" t="s">
        <v>70</v>
      </c>
      <c r="D117" s="93" t="s">
        <v>384</v>
      </c>
      <c r="E117" s="93" t="s">
        <v>5</v>
      </c>
      <c r="F117" s="93"/>
      <c r="G117" s="147">
        <f>G118</f>
        <v>2172.2</v>
      </c>
      <c r="H117" s="55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81"/>
      <c r="Y117" s="59"/>
    </row>
    <row r="118" spans="1:25" ht="15.75" customHeight="1" outlineLevel="4" thickBot="1">
      <c r="A118" s="5" t="s">
        <v>107</v>
      </c>
      <c r="B118" s="21">
        <v>951</v>
      </c>
      <c r="C118" s="6" t="s">
        <v>70</v>
      </c>
      <c r="D118" s="6" t="s">
        <v>384</v>
      </c>
      <c r="E118" s="6" t="s">
        <v>101</v>
      </c>
      <c r="F118" s="6"/>
      <c r="G118" s="151">
        <f>G119</f>
        <v>2172.2</v>
      </c>
      <c r="H118" s="55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81"/>
      <c r="Y118" s="59"/>
    </row>
    <row r="119" spans="1:25" ht="15.75" customHeight="1" outlineLevel="4" thickBot="1">
      <c r="A119" s="90" t="s">
        <v>109</v>
      </c>
      <c r="B119" s="94">
        <v>951</v>
      </c>
      <c r="C119" s="95" t="s">
        <v>70</v>
      </c>
      <c r="D119" s="95" t="s">
        <v>384</v>
      </c>
      <c r="E119" s="95" t="s">
        <v>103</v>
      </c>
      <c r="F119" s="95"/>
      <c r="G119" s="146">
        <v>2172.2</v>
      </c>
      <c r="H119" s="55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81"/>
      <c r="Y119" s="59"/>
    </row>
    <row r="120" spans="1:25" ht="53.25" customHeight="1" outlineLevel="4" thickBot="1">
      <c r="A120" s="96" t="s">
        <v>375</v>
      </c>
      <c r="B120" s="92">
        <v>951</v>
      </c>
      <c r="C120" s="93" t="s">
        <v>70</v>
      </c>
      <c r="D120" s="93" t="s">
        <v>376</v>
      </c>
      <c r="E120" s="93" t="s">
        <v>5</v>
      </c>
      <c r="F120" s="93"/>
      <c r="G120" s="147">
        <f>G121</f>
        <v>7130.393</v>
      </c>
      <c r="H120" s="55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81"/>
      <c r="Y120" s="59"/>
    </row>
    <row r="121" spans="1:25" ht="15.75" customHeight="1" outlineLevel="4" thickBot="1">
      <c r="A121" s="5" t="s">
        <v>107</v>
      </c>
      <c r="B121" s="21">
        <v>951</v>
      </c>
      <c r="C121" s="6" t="s">
        <v>70</v>
      </c>
      <c r="D121" s="6" t="s">
        <v>376</v>
      </c>
      <c r="E121" s="6" t="s">
        <v>101</v>
      </c>
      <c r="F121" s="6"/>
      <c r="G121" s="151">
        <f>G122</f>
        <v>7130.393</v>
      </c>
      <c r="H121" s="55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81"/>
      <c r="Y121" s="59"/>
    </row>
    <row r="122" spans="1:25" ht="15.75" customHeight="1" outlineLevel="4" thickBot="1">
      <c r="A122" s="90" t="s">
        <v>109</v>
      </c>
      <c r="B122" s="94">
        <v>951</v>
      </c>
      <c r="C122" s="95" t="s">
        <v>70</v>
      </c>
      <c r="D122" s="95" t="s">
        <v>376</v>
      </c>
      <c r="E122" s="95" t="s">
        <v>103</v>
      </c>
      <c r="F122" s="95"/>
      <c r="G122" s="146">
        <v>7130.393</v>
      </c>
      <c r="H122" s="55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81"/>
      <c r="Y122" s="59"/>
    </row>
    <row r="123" spans="1:25" ht="32.25" outlineLevel="5" thickBot="1">
      <c r="A123" s="96" t="s">
        <v>160</v>
      </c>
      <c r="B123" s="92">
        <v>951</v>
      </c>
      <c r="C123" s="93" t="s">
        <v>70</v>
      </c>
      <c r="D123" s="93" t="s">
        <v>161</v>
      </c>
      <c r="E123" s="93" t="s">
        <v>5</v>
      </c>
      <c r="F123" s="93"/>
      <c r="G123" s="16">
        <f>G124+G127+G130</f>
        <v>23894.579999999998</v>
      </c>
      <c r="H123" s="26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44"/>
      <c r="X123" s="65">
        <v>1067.9833</v>
      </c>
      <c r="Y123" s="59">
        <f>X123/G123*100</f>
        <v>4.469562972021271</v>
      </c>
    </row>
    <row r="124" spans="1:25" ht="18.75" customHeight="1" outlineLevel="6" thickBot="1">
      <c r="A124" s="5" t="s">
        <v>120</v>
      </c>
      <c r="B124" s="21">
        <v>951</v>
      </c>
      <c r="C124" s="6" t="s">
        <v>70</v>
      </c>
      <c r="D124" s="6" t="s">
        <v>161</v>
      </c>
      <c r="E124" s="6" t="s">
        <v>119</v>
      </c>
      <c r="F124" s="6"/>
      <c r="G124" s="7">
        <f>G125+G126</f>
        <v>14211.79</v>
      </c>
      <c r="H124" s="32">
        <f aca="true" t="shared" si="22" ref="H124:X125">H125</f>
        <v>0</v>
      </c>
      <c r="I124" s="32">
        <f t="shared" si="22"/>
        <v>0</v>
      </c>
      <c r="J124" s="32">
        <f t="shared" si="22"/>
        <v>0</v>
      </c>
      <c r="K124" s="32">
        <f t="shared" si="22"/>
        <v>0</v>
      </c>
      <c r="L124" s="32">
        <f t="shared" si="22"/>
        <v>0</v>
      </c>
      <c r="M124" s="32">
        <f t="shared" si="22"/>
        <v>0</v>
      </c>
      <c r="N124" s="32">
        <f t="shared" si="22"/>
        <v>0</v>
      </c>
      <c r="O124" s="32">
        <f t="shared" si="22"/>
        <v>0</v>
      </c>
      <c r="P124" s="32">
        <f t="shared" si="22"/>
        <v>0</v>
      </c>
      <c r="Q124" s="32">
        <f t="shared" si="22"/>
        <v>0</v>
      </c>
      <c r="R124" s="32">
        <f t="shared" si="22"/>
        <v>0</v>
      </c>
      <c r="S124" s="32">
        <f t="shared" si="22"/>
        <v>0</v>
      </c>
      <c r="T124" s="32">
        <f t="shared" si="22"/>
        <v>0</v>
      </c>
      <c r="U124" s="32">
        <f t="shared" si="22"/>
        <v>0</v>
      </c>
      <c r="V124" s="32">
        <f t="shared" si="22"/>
        <v>0</v>
      </c>
      <c r="W124" s="32">
        <f t="shared" si="22"/>
        <v>0</v>
      </c>
      <c r="X124" s="67">
        <f>X125</f>
        <v>16240.50148</v>
      </c>
      <c r="Y124" s="59">
        <f>X124/G124*100</f>
        <v>114.2748484181092</v>
      </c>
    </row>
    <row r="125" spans="1:25" ht="16.5" outlineLevel="6" thickBot="1">
      <c r="A125" s="90" t="s">
        <v>99</v>
      </c>
      <c r="B125" s="94">
        <v>951</v>
      </c>
      <c r="C125" s="95" t="s">
        <v>70</v>
      </c>
      <c r="D125" s="95" t="s">
        <v>161</v>
      </c>
      <c r="E125" s="95" t="s">
        <v>121</v>
      </c>
      <c r="F125" s="95"/>
      <c r="G125" s="100">
        <v>14201.79</v>
      </c>
      <c r="H125" s="35">
        <f t="shared" si="22"/>
        <v>0</v>
      </c>
      <c r="I125" s="35">
        <f t="shared" si="22"/>
        <v>0</v>
      </c>
      <c r="J125" s="35">
        <f t="shared" si="22"/>
        <v>0</v>
      </c>
      <c r="K125" s="35">
        <f t="shared" si="22"/>
        <v>0</v>
      </c>
      <c r="L125" s="35">
        <f t="shared" si="22"/>
        <v>0</v>
      </c>
      <c r="M125" s="35">
        <f t="shared" si="22"/>
        <v>0</v>
      </c>
      <c r="N125" s="35">
        <f t="shared" si="22"/>
        <v>0</v>
      </c>
      <c r="O125" s="35">
        <f t="shared" si="22"/>
        <v>0</v>
      </c>
      <c r="P125" s="35">
        <f t="shared" si="22"/>
        <v>0</v>
      </c>
      <c r="Q125" s="35">
        <f t="shared" si="22"/>
        <v>0</v>
      </c>
      <c r="R125" s="35">
        <f t="shared" si="22"/>
        <v>0</v>
      </c>
      <c r="S125" s="35">
        <f t="shared" si="22"/>
        <v>0</v>
      </c>
      <c r="T125" s="35">
        <f t="shared" si="22"/>
        <v>0</v>
      </c>
      <c r="U125" s="35">
        <f t="shared" si="22"/>
        <v>0</v>
      </c>
      <c r="V125" s="35">
        <f t="shared" si="22"/>
        <v>0</v>
      </c>
      <c r="W125" s="35">
        <f t="shared" si="22"/>
        <v>0</v>
      </c>
      <c r="X125" s="71">
        <f t="shared" si="22"/>
        <v>16240.50148</v>
      </c>
      <c r="Y125" s="59">
        <f>X125/G125*100</f>
        <v>114.35531352033792</v>
      </c>
    </row>
    <row r="126" spans="1:25" ht="32.25" outlineLevel="6" thickBot="1">
      <c r="A126" s="90" t="s">
        <v>100</v>
      </c>
      <c r="B126" s="94">
        <v>951</v>
      </c>
      <c r="C126" s="95" t="s">
        <v>70</v>
      </c>
      <c r="D126" s="95" t="s">
        <v>161</v>
      </c>
      <c r="E126" s="95" t="s">
        <v>122</v>
      </c>
      <c r="F126" s="95"/>
      <c r="G126" s="100">
        <v>10</v>
      </c>
      <c r="H126" s="27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45"/>
      <c r="X126" s="65">
        <v>16240.50148</v>
      </c>
      <c r="Y126" s="59">
        <f>X126/G126*100</f>
        <v>162405.0148</v>
      </c>
    </row>
    <row r="127" spans="1:25" ht="32.25" outlineLevel="6" thickBot="1">
      <c r="A127" s="5" t="s">
        <v>107</v>
      </c>
      <c r="B127" s="21">
        <v>951</v>
      </c>
      <c r="C127" s="6" t="s">
        <v>70</v>
      </c>
      <c r="D127" s="6" t="s">
        <v>161</v>
      </c>
      <c r="E127" s="6" t="s">
        <v>101</v>
      </c>
      <c r="F127" s="6"/>
      <c r="G127" s="7">
        <f>G128+G129</f>
        <v>9382.99</v>
      </c>
      <c r="H127" s="88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</row>
    <row r="128" spans="1:25" ht="32.25" outlineLevel="6" thickBot="1">
      <c r="A128" s="90" t="s">
        <v>108</v>
      </c>
      <c r="B128" s="94">
        <v>951</v>
      </c>
      <c r="C128" s="95" t="s">
        <v>70</v>
      </c>
      <c r="D128" s="95" t="s">
        <v>161</v>
      </c>
      <c r="E128" s="95" t="s">
        <v>102</v>
      </c>
      <c r="F128" s="95"/>
      <c r="G128" s="100">
        <v>0</v>
      </c>
      <c r="H128" s="88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32.25" outlineLevel="6" thickBot="1">
      <c r="A129" s="90" t="s">
        <v>109</v>
      </c>
      <c r="B129" s="94">
        <v>951</v>
      </c>
      <c r="C129" s="95" t="s">
        <v>70</v>
      </c>
      <c r="D129" s="95" t="s">
        <v>161</v>
      </c>
      <c r="E129" s="95" t="s">
        <v>103</v>
      </c>
      <c r="F129" s="95"/>
      <c r="G129" s="100">
        <v>9382.99</v>
      </c>
      <c r="H129" s="88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16.5" outlineLevel="6" thickBot="1">
      <c r="A130" s="5" t="s">
        <v>110</v>
      </c>
      <c r="B130" s="21">
        <v>951</v>
      </c>
      <c r="C130" s="6" t="s">
        <v>70</v>
      </c>
      <c r="D130" s="6" t="s">
        <v>161</v>
      </c>
      <c r="E130" s="6" t="s">
        <v>104</v>
      </c>
      <c r="F130" s="6"/>
      <c r="G130" s="7">
        <f>G131+G132</f>
        <v>299.8</v>
      </c>
      <c r="H130" s="88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32.25" outlineLevel="6" thickBot="1">
      <c r="A131" s="90" t="s">
        <v>111</v>
      </c>
      <c r="B131" s="94">
        <v>951</v>
      </c>
      <c r="C131" s="95" t="s">
        <v>70</v>
      </c>
      <c r="D131" s="95" t="s">
        <v>161</v>
      </c>
      <c r="E131" s="95" t="s">
        <v>105</v>
      </c>
      <c r="F131" s="95"/>
      <c r="G131" s="100">
        <v>256.6</v>
      </c>
      <c r="H131" s="88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</row>
    <row r="132" spans="1:25" ht="16.5" outlineLevel="6" thickBot="1">
      <c r="A132" s="90" t="s">
        <v>112</v>
      </c>
      <c r="B132" s="94">
        <v>951</v>
      </c>
      <c r="C132" s="95" t="s">
        <v>70</v>
      </c>
      <c r="D132" s="95" t="s">
        <v>161</v>
      </c>
      <c r="E132" s="95" t="s">
        <v>106</v>
      </c>
      <c r="F132" s="95"/>
      <c r="G132" s="100">
        <v>43.2</v>
      </c>
      <c r="H132" s="88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32.25" outlineLevel="6" thickBot="1">
      <c r="A133" s="96" t="s">
        <v>373</v>
      </c>
      <c r="B133" s="92">
        <v>951</v>
      </c>
      <c r="C133" s="93" t="s">
        <v>70</v>
      </c>
      <c r="D133" s="93" t="s">
        <v>374</v>
      </c>
      <c r="E133" s="93" t="s">
        <v>5</v>
      </c>
      <c r="F133" s="93"/>
      <c r="G133" s="147">
        <f>G134</f>
        <v>550.614</v>
      </c>
      <c r="H133" s="88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16.5" outlineLevel="6" thickBot="1">
      <c r="A134" s="5" t="s">
        <v>129</v>
      </c>
      <c r="B134" s="21">
        <v>951</v>
      </c>
      <c r="C134" s="6" t="s">
        <v>70</v>
      </c>
      <c r="D134" s="6" t="s">
        <v>374</v>
      </c>
      <c r="E134" s="6" t="s">
        <v>128</v>
      </c>
      <c r="F134" s="6"/>
      <c r="G134" s="151">
        <f>G135</f>
        <v>550.614</v>
      </c>
      <c r="H134" s="88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48" outlineLevel="6" thickBot="1">
      <c r="A135" s="101" t="s">
        <v>308</v>
      </c>
      <c r="B135" s="94">
        <v>951</v>
      </c>
      <c r="C135" s="95" t="s">
        <v>70</v>
      </c>
      <c r="D135" s="95" t="s">
        <v>374</v>
      </c>
      <c r="E135" s="95" t="s">
        <v>92</v>
      </c>
      <c r="F135" s="95"/>
      <c r="G135" s="146">
        <v>550.614</v>
      </c>
      <c r="H135" s="88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32.25" outlineLevel="6" thickBot="1">
      <c r="A136" s="116" t="s">
        <v>162</v>
      </c>
      <c r="B136" s="92">
        <v>951</v>
      </c>
      <c r="C136" s="93" t="s">
        <v>70</v>
      </c>
      <c r="D136" s="93" t="s">
        <v>163</v>
      </c>
      <c r="E136" s="93" t="s">
        <v>5</v>
      </c>
      <c r="F136" s="93"/>
      <c r="G136" s="16">
        <f>G137+G140</f>
        <v>1003.4</v>
      </c>
      <c r="H136" s="88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32.25" outlineLevel="6" thickBot="1">
      <c r="A137" s="5" t="s">
        <v>98</v>
      </c>
      <c r="B137" s="21">
        <v>951</v>
      </c>
      <c r="C137" s="6" t="s">
        <v>70</v>
      </c>
      <c r="D137" s="6" t="s">
        <v>163</v>
      </c>
      <c r="E137" s="6" t="s">
        <v>95</v>
      </c>
      <c r="F137" s="6"/>
      <c r="G137" s="7">
        <f>G138+G139</f>
        <v>894.8</v>
      </c>
      <c r="H137" s="88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16.5" outlineLevel="6" thickBot="1">
      <c r="A138" s="90" t="s">
        <v>99</v>
      </c>
      <c r="B138" s="94">
        <v>951</v>
      </c>
      <c r="C138" s="95" t="s">
        <v>70</v>
      </c>
      <c r="D138" s="95" t="s">
        <v>163</v>
      </c>
      <c r="E138" s="95" t="s">
        <v>96</v>
      </c>
      <c r="F138" s="95"/>
      <c r="G138" s="100">
        <v>894.8</v>
      </c>
      <c r="H138" s="88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</row>
    <row r="139" spans="1:25" ht="32.25" outlineLevel="6" thickBot="1">
      <c r="A139" s="90" t="s">
        <v>100</v>
      </c>
      <c r="B139" s="94">
        <v>951</v>
      </c>
      <c r="C139" s="95" t="s">
        <v>70</v>
      </c>
      <c r="D139" s="95" t="s">
        <v>163</v>
      </c>
      <c r="E139" s="95" t="s">
        <v>97</v>
      </c>
      <c r="F139" s="95"/>
      <c r="G139" s="100">
        <v>0</v>
      </c>
      <c r="H139" s="88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</row>
    <row r="140" spans="1:25" ht="32.25" outlineLevel="6" thickBot="1">
      <c r="A140" s="5" t="s">
        <v>107</v>
      </c>
      <c r="B140" s="21">
        <v>951</v>
      </c>
      <c r="C140" s="6" t="s">
        <v>70</v>
      </c>
      <c r="D140" s="6" t="s">
        <v>163</v>
      </c>
      <c r="E140" s="6" t="s">
        <v>101</v>
      </c>
      <c r="F140" s="6"/>
      <c r="G140" s="7">
        <f>G141+G142</f>
        <v>108.6</v>
      </c>
      <c r="H140" s="88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32.25" outlineLevel="6" thickBot="1">
      <c r="A141" s="90" t="s">
        <v>108</v>
      </c>
      <c r="B141" s="94">
        <v>951</v>
      </c>
      <c r="C141" s="95" t="s">
        <v>70</v>
      </c>
      <c r="D141" s="95" t="s">
        <v>163</v>
      </c>
      <c r="E141" s="95" t="s">
        <v>102</v>
      </c>
      <c r="F141" s="95"/>
      <c r="G141" s="100">
        <v>0</v>
      </c>
      <c r="H141" s="88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32.25" outlineLevel="6" thickBot="1">
      <c r="A142" s="90" t="s">
        <v>109</v>
      </c>
      <c r="B142" s="94">
        <v>951</v>
      </c>
      <c r="C142" s="95" t="s">
        <v>70</v>
      </c>
      <c r="D142" s="95" t="s">
        <v>163</v>
      </c>
      <c r="E142" s="95" t="s">
        <v>103</v>
      </c>
      <c r="F142" s="95"/>
      <c r="G142" s="100">
        <v>108.6</v>
      </c>
      <c r="H142" s="88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34.5" customHeight="1" outlineLevel="6" thickBot="1">
      <c r="A143" s="116" t="s">
        <v>164</v>
      </c>
      <c r="B143" s="92">
        <v>951</v>
      </c>
      <c r="C143" s="93" t="s">
        <v>70</v>
      </c>
      <c r="D143" s="93" t="s">
        <v>165</v>
      </c>
      <c r="E143" s="93" t="s">
        <v>5</v>
      </c>
      <c r="F143" s="93"/>
      <c r="G143" s="16">
        <f>G144+G147</f>
        <v>538</v>
      </c>
      <c r="H143" s="88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32.25" outlineLevel="6" thickBot="1">
      <c r="A144" s="5" t="s">
        <v>98</v>
      </c>
      <c r="B144" s="21">
        <v>951</v>
      </c>
      <c r="C144" s="6" t="s">
        <v>70</v>
      </c>
      <c r="D144" s="6" t="s">
        <v>165</v>
      </c>
      <c r="E144" s="6" t="s">
        <v>95</v>
      </c>
      <c r="F144" s="6"/>
      <c r="G144" s="7">
        <f>G145+G146</f>
        <v>458.19</v>
      </c>
      <c r="H144" s="88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</row>
    <row r="145" spans="1:25" ht="16.5" outlineLevel="6" thickBot="1">
      <c r="A145" s="90" t="s">
        <v>99</v>
      </c>
      <c r="B145" s="94">
        <v>951</v>
      </c>
      <c r="C145" s="95" t="s">
        <v>70</v>
      </c>
      <c r="D145" s="95" t="s">
        <v>165</v>
      </c>
      <c r="E145" s="95" t="s">
        <v>96</v>
      </c>
      <c r="F145" s="95"/>
      <c r="G145" s="100">
        <v>458.19</v>
      </c>
      <c r="H145" s="32">
        <f aca="true" t="shared" si="23" ref="H145:W145">H146</f>
        <v>0</v>
      </c>
      <c r="I145" s="32">
        <f t="shared" si="23"/>
        <v>0</v>
      </c>
      <c r="J145" s="32">
        <f t="shared" si="23"/>
        <v>0</v>
      </c>
      <c r="K145" s="32">
        <f t="shared" si="23"/>
        <v>0</v>
      </c>
      <c r="L145" s="32">
        <f t="shared" si="23"/>
        <v>0</v>
      </c>
      <c r="M145" s="32">
        <f t="shared" si="23"/>
        <v>0</v>
      </c>
      <c r="N145" s="32">
        <f t="shared" si="23"/>
        <v>0</v>
      </c>
      <c r="O145" s="32">
        <f t="shared" si="23"/>
        <v>0</v>
      </c>
      <c r="P145" s="32">
        <f t="shared" si="23"/>
        <v>0</v>
      </c>
      <c r="Q145" s="32">
        <f t="shared" si="23"/>
        <v>0</v>
      </c>
      <c r="R145" s="32">
        <f t="shared" si="23"/>
        <v>0</v>
      </c>
      <c r="S145" s="32">
        <f t="shared" si="23"/>
        <v>0</v>
      </c>
      <c r="T145" s="32">
        <f t="shared" si="23"/>
        <v>0</v>
      </c>
      <c r="U145" s="32">
        <f t="shared" si="23"/>
        <v>0</v>
      </c>
      <c r="V145" s="32">
        <f t="shared" si="23"/>
        <v>0</v>
      </c>
      <c r="W145" s="32">
        <f t="shared" si="23"/>
        <v>0</v>
      </c>
      <c r="X145" s="67">
        <f>X146</f>
        <v>332.248</v>
      </c>
      <c r="Y145" s="59">
        <f>X145/G145*100</f>
        <v>72.5131495667736</v>
      </c>
    </row>
    <row r="146" spans="1:25" ht="32.25" outlineLevel="6" thickBot="1">
      <c r="A146" s="90" t="s">
        <v>100</v>
      </c>
      <c r="B146" s="94">
        <v>951</v>
      </c>
      <c r="C146" s="95" t="s">
        <v>70</v>
      </c>
      <c r="D146" s="95" t="s">
        <v>165</v>
      </c>
      <c r="E146" s="95" t="s">
        <v>97</v>
      </c>
      <c r="F146" s="95"/>
      <c r="G146" s="100">
        <v>0</v>
      </c>
      <c r="H146" s="27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45"/>
      <c r="X146" s="65">
        <v>332.248</v>
      </c>
      <c r="Y146" s="59" t="e">
        <f>X146/G146*100</f>
        <v>#DIV/0!</v>
      </c>
    </row>
    <row r="147" spans="1:25" ht="32.25" outlineLevel="6" thickBot="1">
      <c r="A147" s="5" t="s">
        <v>107</v>
      </c>
      <c r="B147" s="21">
        <v>951</v>
      </c>
      <c r="C147" s="6" t="s">
        <v>70</v>
      </c>
      <c r="D147" s="6" t="s">
        <v>165</v>
      </c>
      <c r="E147" s="6" t="s">
        <v>101</v>
      </c>
      <c r="F147" s="6"/>
      <c r="G147" s="7">
        <f>G148+G149</f>
        <v>79.81</v>
      </c>
      <c r="H147" s="88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</row>
    <row r="148" spans="1:25" ht="32.25" outlineLevel="6" thickBot="1">
      <c r="A148" s="90" t="s">
        <v>108</v>
      </c>
      <c r="B148" s="94">
        <v>951</v>
      </c>
      <c r="C148" s="95" t="s">
        <v>70</v>
      </c>
      <c r="D148" s="95" t="s">
        <v>165</v>
      </c>
      <c r="E148" s="95" t="s">
        <v>102</v>
      </c>
      <c r="F148" s="95"/>
      <c r="G148" s="100">
        <v>0</v>
      </c>
      <c r="H148" s="88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32.25" outlineLevel="6" thickBot="1">
      <c r="A149" s="90" t="s">
        <v>109</v>
      </c>
      <c r="B149" s="94">
        <v>951</v>
      </c>
      <c r="C149" s="95" t="s">
        <v>70</v>
      </c>
      <c r="D149" s="95" t="s">
        <v>165</v>
      </c>
      <c r="E149" s="95" t="s">
        <v>103</v>
      </c>
      <c r="F149" s="95"/>
      <c r="G149" s="100">
        <v>79.81</v>
      </c>
      <c r="H149" s="88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34.5" customHeight="1" outlineLevel="6" thickBot="1">
      <c r="A150" s="116" t="s">
        <v>166</v>
      </c>
      <c r="B150" s="92">
        <v>951</v>
      </c>
      <c r="C150" s="93" t="s">
        <v>70</v>
      </c>
      <c r="D150" s="93" t="s">
        <v>167</v>
      </c>
      <c r="E150" s="93" t="s">
        <v>5</v>
      </c>
      <c r="F150" s="93"/>
      <c r="G150" s="16">
        <f>G151+G153</f>
        <v>652</v>
      </c>
      <c r="H150" s="88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</row>
    <row r="151" spans="1:25" ht="32.25" outlineLevel="6" thickBot="1">
      <c r="A151" s="5" t="s">
        <v>98</v>
      </c>
      <c r="B151" s="21">
        <v>951</v>
      </c>
      <c r="C151" s="6" t="s">
        <v>70</v>
      </c>
      <c r="D151" s="6" t="s">
        <v>167</v>
      </c>
      <c r="E151" s="6" t="s">
        <v>95</v>
      </c>
      <c r="F151" s="6"/>
      <c r="G151" s="7">
        <f>G152</f>
        <v>619.4</v>
      </c>
      <c r="H151" s="88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16.5" outlineLevel="6" thickBot="1">
      <c r="A152" s="90" t="s">
        <v>99</v>
      </c>
      <c r="B152" s="94">
        <v>951</v>
      </c>
      <c r="C152" s="95" t="s">
        <v>70</v>
      </c>
      <c r="D152" s="95" t="s">
        <v>167</v>
      </c>
      <c r="E152" s="95" t="s">
        <v>96</v>
      </c>
      <c r="F152" s="117"/>
      <c r="G152" s="100">
        <v>619.4</v>
      </c>
      <c r="H152" s="32">
        <f aca="true" t="shared" si="24" ref="H152:W152">H153</f>
        <v>0</v>
      </c>
      <c r="I152" s="32">
        <f t="shared" si="24"/>
        <v>0</v>
      </c>
      <c r="J152" s="32">
        <f t="shared" si="24"/>
        <v>0</v>
      </c>
      <c r="K152" s="32">
        <f t="shared" si="24"/>
        <v>0</v>
      </c>
      <c r="L152" s="32">
        <f t="shared" si="24"/>
        <v>0</v>
      </c>
      <c r="M152" s="32">
        <f t="shared" si="24"/>
        <v>0</v>
      </c>
      <c r="N152" s="32">
        <f t="shared" si="24"/>
        <v>0</v>
      </c>
      <c r="O152" s="32">
        <f t="shared" si="24"/>
        <v>0</v>
      </c>
      <c r="P152" s="32">
        <f t="shared" si="24"/>
        <v>0</v>
      </c>
      <c r="Q152" s="32">
        <f t="shared" si="24"/>
        <v>0</v>
      </c>
      <c r="R152" s="32">
        <f t="shared" si="24"/>
        <v>0</v>
      </c>
      <c r="S152" s="32">
        <f t="shared" si="24"/>
        <v>0</v>
      </c>
      <c r="T152" s="32">
        <f t="shared" si="24"/>
        <v>0</v>
      </c>
      <c r="U152" s="32">
        <f t="shared" si="24"/>
        <v>0</v>
      </c>
      <c r="V152" s="32">
        <f t="shared" si="24"/>
        <v>0</v>
      </c>
      <c r="W152" s="32">
        <f t="shared" si="24"/>
        <v>0</v>
      </c>
      <c r="X152" s="67">
        <f>X153</f>
        <v>330.176</v>
      </c>
      <c r="Y152" s="59">
        <f>X152/G152*100</f>
        <v>53.30577978689054</v>
      </c>
    </row>
    <row r="153" spans="1:25" ht="32.25" outlineLevel="6" thickBot="1">
      <c r="A153" s="5" t="s">
        <v>107</v>
      </c>
      <c r="B153" s="21">
        <v>951</v>
      </c>
      <c r="C153" s="6" t="s">
        <v>70</v>
      </c>
      <c r="D153" s="6" t="s">
        <v>167</v>
      </c>
      <c r="E153" s="6" t="s">
        <v>101</v>
      </c>
      <c r="F153" s="118"/>
      <c r="G153" s="7">
        <f>G154+G155</f>
        <v>32.6</v>
      </c>
      <c r="H153" s="27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45"/>
      <c r="X153" s="65">
        <v>330.176</v>
      </c>
      <c r="Y153" s="59">
        <f>X153/G153*100</f>
        <v>1012.8098159509202</v>
      </c>
    </row>
    <row r="154" spans="1:25" ht="32.25" outlineLevel="6" thickBot="1">
      <c r="A154" s="90" t="s">
        <v>108</v>
      </c>
      <c r="B154" s="94">
        <v>951</v>
      </c>
      <c r="C154" s="95" t="s">
        <v>70</v>
      </c>
      <c r="D154" s="95" t="s">
        <v>167</v>
      </c>
      <c r="E154" s="95" t="s">
        <v>102</v>
      </c>
      <c r="F154" s="117"/>
      <c r="G154" s="100">
        <v>0</v>
      </c>
      <c r="H154" s="88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5"/>
      <c r="Y154" s="59"/>
    </row>
    <row r="155" spans="1:25" ht="32.25" outlineLevel="6" thickBot="1">
      <c r="A155" s="90" t="s">
        <v>109</v>
      </c>
      <c r="B155" s="94">
        <v>951</v>
      </c>
      <c r="C155" s="95" t="s">
        <v>70</v>
      </c>
      <c r="D155" s="95" t="s">
        <v>167</v>
      </c>
      <c r="E155" s="95" t="s">
        <v>103</v>
      </c>
      <c r="F155" s="117"/>
      <c r="G155" s="100">
        <v>32.6</v>
      </c>
      <c r="H155" s="88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</row>
    <row r="156" spans="1:25" ht="18.75" customHeight="1" outlineLevel="6" thickBot="1">
      <c r="A156" s="13" t="s">
        <v>168</v>
      </c>
      <c r="B156" s="19">
        <v>951</v>
      </c>
      <c r="C156" s="11" t="s">
        <v>70</v>
      </c>
      <c r="D156" s="11" t="s">
        <v>6</v>
      </c>
      <c r="E156" s="11" t="s">
        <v>5</v>
      </c>
      <c r="F156" s="11"/>
      <c r="G156" s="12">
        <f>G164+G171+G157</f>
        <v>298.15999999999997</v>
      </c>
      <c r="H156" s="88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</row>
    <row r="157" spans="1:25" ht="48" outlineLevel="6" thickBot="1">
      <c r="A157" s="116" t="s">
        <v>347</v>
      </c>
      <c r="B157" s="92">
        <v>951</v>
      </c>
      <c r="C157" s="109" t="s">
        <v>70</v>
      </c>
      <c r="D157" s="109" t="s">
        <v>293</v>
      </c>
      <c r="E157" s="109" t="s">
        <v>5</v>
      </c>
      <c r="F157" s="109"/>
      <c r="G157" s="125">
        <f>G158+G161</f>
        <v>90.5</v>
      </c>
      <c r="H157" s="88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</row>
    <row r="158" spans="1:25" ht="36.75" customHeight="1" outlineLevel="6" thickBot="1">
      <c r="A158" s="5" t="s">
        <v>297</v>
      </c>
      <c r="B158" s="21">
        <v>951</v>
      </c>
      <c r="C158" s="6" t="s">
        <v>70</v>
      </c>
      <c r="D158" s="6" t="s">
        <v>294</v>
      </c>
      <c r="E158" s="6" t="s">
        <v>5</v>
      </c>
      <c r="F158" s="11"/>
      <c r="G158" s="7">
        <f>G159</f>
        <v>70.5</v>
      </c>
      <c r="H158" s="88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</row>
    <row r="159" spans="1:25" ht="32.25" outlineLevel="6" thickBot="1">
      <c r="A159" s="90" t="s">
        <v>107</v>
      </c>
      <c r="B159" s="94">
        <v>951</v>
      </c>
      <c r="C159" s="95" t="s">
        <v>70</v>
      </c>
      <c r="D159" s="95" t="s">
        <v>294</v>
      </c>
      <c r="E159" s="95" t="s">
        <v>101</v>
      </c>
      <c r="F159" s="11"/>
      <c r="G159" s="100">
        <f>G160</f>
        <v>70.5</v>
      </c>
      <c r="H159" s="88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5"/>
      <c r="Y159" s="59"/>
    </row>
    <row r="160" spans="1:25" ht="32.25" outlineLevel="6" thickBot="1">
      <c r="A160" s="90" t="s">
        <v>109</v>
      </c>
      <c r="B160" s="94">
        <v>951</v>
      </c>
      <c r="C160" s="95" t="s">
        <v>70</v>
      </c>
      <c r="D160" s="95" t="s">
        <v>294</v>
      </c>
      <c r="E160" s="95" t="s">
        <v>103</v>
      </c>
      <c r="F160" s="11"/>
      <c r="G160" s="100">
        <v>70.5</v>
      </c>
      <c r="H160" s="88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</row>
    <row r="161" spans="1:25" ht="33" customHeight="1" outlineLevel="6" thickBot="1">
      <c r="A161" s="5" t="s">
        <v>296</v>
      </c>
      <c r="B161" s="21">
        <v>951</v>
      </c>
      <c r="C161" s="6" t="s">
        <v>70</v>
      </c>
      <c r="D161" s="6" t="s">
        <v>295</v>
      </c>
      <c r="E161" s="6" t="s">
        <v>5</v>
      </c>
      <c r="F161" s="11"/>
      <c r="G161" s="7">
        <f>G162</f>
        <v>20</v>
      </c>
      <c r="H161" s="88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</row>
    <row r="162" spans="1:25" ht="32.25" outlineLevel="6" thickBot="1">
      <c r="A162" s="90" t="s">
        <v>107</v>
      </c>
      <c r="B162" s="94">
        <v>951</v>
      </c>
      <c r="C162" s="95" t="s">
        <v>70</v>
      </c>
      <c r="D162" s="95" t="s">
        <v>295</v>
      </c>
      <c r="E162" s="95" t="s">
        <v>101</v>
      </c>
      <c r="F162" s="11"/>
      <c r="G162" s="100">
        <f>G163</f>
        <v>20</v>
      </c>
      <c r="H162" s="88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75"/>
      <c r="Y162" s="59"/>
    </row>
    <row r="163" spans="1:25" ht="32.25" outlineLevel="6" thickBot="1">
      <c r="A163" s="90" t="s">
        <v>109</v>
      </c>
      <c r="B163" s="94">
        <v>951</v>
      </c>
      <c r="C163" s="95" t="s">
        <v>70</v>
      </c>
      <c r="D163" s="95" t="s">
        <v>295</v>
      </c>
      <c r="E163" s="95" t="s">
        <v>103</v>
      </c>
      <c r="F163" s="11"/>
      <c r="G163" s="100">
        <v>20</v>
      </c>
      <c r="H163" s="88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5"/>
      <c r="Y163" s="59"/>
    </row>
    <row r="164" spans="1:25" ht="16.5" outlineLevel="6" thickBot="1">
      <c r="A164" s="96" t="s">
        <v>348</v>
      </c>
      <c r="B164" s="92">
        <v>951</v>
      </c>
      <c r="C164" s="93" t="s">
        <v>70</v>
      </c>
      <c r="D164" s="93" t="s">
        <v>42</v>
      </c>
      <c r="E164" s="93" t="s">
        <v>5</v>
      </c>
      <c r="F164" s="93"/>
      <c r="G164" s="16">
        <f>G165+G168</f>
        <v>107.66</v>
      </c>
      <c r="H164" s="88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</row>
    <row r="165" spans="1:25" ht="32.25" outlineLevel="6" thickBot="1">
      <c r="A165" s="5" t="s">
        <v>169</v>
      </c>
      <c r="B165" s="21">
        <v>951</v>
      </c>
      <c r="C165" s="6" t="s">
        <v>70</v>
      </c>
      <c r="D165" s="6" t="s">
        <v>170</v>
      </c>
      <c r="E165" s="6" t="s">
        <v>5</v>
      </c>
      <c r="F165" s="6"/>
      <c r="G165" s="7">
        <f>G166</f>
        <v>67.66</v>
      </c>
      <c r="H165" s="88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75"/>
      <c r="Y165" s="59"/>
    </row>
    <row r="166" spans="1:25" ht="32.25" outlineLevel="6" thickBot="1">
      <c r="A166" s="90" t="s">
        <v>107</v>
      </c>
      <c r="B166" s="94">
        <v>951</v>
      </c>
      <c r="C166" s="95" t="s">
        <v>70</v>
      </c>
      <c r="D166" s="95" t="s">
        <v>170</v>
      </c>
      <c r="E166" s="95" t="s">
        <v>101</v>
      </c>
      <c r="F166" s="95"/>
      <c r="G166" s="100">
        <f>G167</f>
        <v>67.66</v>
      </c>
      <c r="H166" s="32">
        <f aca="true" t="shared" si="25" ref="H166:W166">H167</f>
        <v>0</v>
      </c>
      <c r="I166" s="32">
        <f t="shared" si="25"/>
        <v>0</v>
      </c>
      <c r="J166" s="32">
        <f t="shared" si="25"/>
        <v>0</v>
      </c>
      <c r="K166" s="32">
        <f t="shared" si="25"/>
        <v>0</v>
      </c>
      <c r="L166" s="32">
        <f t="shared" si="25"/>
        <v>0</v>
      </c>
      <c r="M166" s="32">
        <f t="shared" si="25"/>
        <v>0</v>
      </c>
      <c r="N166" s="32">
        <f t="shared" si="25"/>
        <v>0</v>
      </c>
      <c r="O166" s="32">
        <f t="shared" si="25"/>
        <v>0</v>
      </c>
      <c r="P166" s="32">
        <f t="shared" si="25"/>
        <v>0</v>
      </c>
      <c r="Q166" s="32">
        <f t="shared" si="25"/>
        <v>0</v>
      </c>
      <c r="R166" s="32">
        <f t="shared" si="25"/>
        <v>0</v>
      </c>
      <c r="S166" s="32">
        <f t="shared" si="25"/>
        <v>0</v>
      </c>
      <c r="T166" s="32">
        <f t="shared" si="25"/>
        <v>0</v>
      </c>
      <c r="U166" s="32">
        <f t="shared" si="25"/>
        <v>0</v>
      </c>
      <c r="V166" s="32">
        <f t="shared" si="25"/>
        <v>0</v>
      </c>
      <c r="W166" s="32">
        <f t="shared" si="25"/>
        <v>0</v>
      </c>
      <c r="X166" s="67">
        <f>X167</f>
        <v>409.75398</v>
      </c>
      <c r="Y166" s="59">
        <f>X166/G166*100</f>
        <v>605.6074194501922</v>
      </c>
    </row>
    <row r="167" spans="1:25" ht="32.25" outlineLevel="6" thickBot="1">
      <c r="A167" s="90" t="s">
        <v>109</v>
      </c>
      <c r="B167" s="94">
        <v>951</v>
      </c>
      <c r="C167" s="95" t="s">
        <v>70</v>
      </c>
      <c r="D167" s="95" t="s">
        <v>170</v>
      </c>
      <c r="E167" s="95" t="s">
        <v>103</v>
      </c>
      <c r="F167" s="95"/>
      <c r="G167" s="100">
        <v>67.66</v>
      </c>
      <c r="H167" s="27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45"/>
      <c r="X167" s="65">
        <v>409.75398</v>
      </c>
      <c r="Y167" s="59">
        <f>X167/G167*100</f>
        <v>605.6074194501922</v>
      </c>
    </row>
    <row r="168" spans="1:25" ht="32.25" outlineLevel="6" thickBot="1">
      <c r="A168" s="5" t="s">
        <v>171</v>
      </c>
      <c r="B168" s="21">
        <v>951</v>
      </c>
      <c r="C168" s="6" t="s">
        <v>70</v>
      </c>
      <c r="D168" s="6" t="s">
        <v>172</v>
      </c>
      <c r="E168" s="6" t="s">
        <v>5</v>
      </c>
      <c r="F168" s="6"/>
      <c r="G168" s="7">
        <f>G169</f>
        <v>40</v>
      </c>
      <c r="H168" s="88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75"/>
      <c r="Y168" s="59"/>
    </row>
    <row r="169" spans="1:25" ht="32.25" outlineLevel="6" thickBot="1">
      <c r="A169" s="90" t="s">
        <v>107</v>
      </c>
      <c r="B169" s="94">
        <v>951</v>
      </c>
      <c r="C169" s="95" t="s">
        <v>70</v>
      </c>
      <c r="D169" s="95" t="s">
        <v>172</v>
      </c>
      <c r="E169" s="95" t="s">
        <v>101</v>
      </c>
      <c r="F169" s="95"/>
      <c r="G169" s="100">
        <f>G170</f>
        <v>40</v>
      </c>
      <c r="H169" s="88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75"/>
      <c r="Y169" s="59"/>
    </row>
    <row r="170" spans="1:25" ht="32.25" outlineLevel="6" thickBot="1">
      <c r="A170" s="90" t="s">
        <v>109</v>
      </c>
      <c r="B170" s="94">
        <v>951</v>
      </c>
      <c r="C170" s="95" t="s">
        <v>70</v>
      </c>
      <c r="D170" s="95" t="s">
        <v>172</v>
      </c>
      <c r="E170" s="95" t="s">
        <v>103</v>
      </c>
      <c r="F170" s="95"/>
      <c r="G170" s="100">
        <v>40</v>
      </c>
      <c r="H170" s="88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75"/>
      <c r="Y170" s="59"/>
    </row>
    <row r="171" spans="1:25" ht="32.25" outlineLevel="6" thickBot="1">
      <c r="A171" s="96" t="s">
        <v>349</v>
      </c>
      <c r="B171" s="92">
        <v>951</v>
      </c>
      <c r="C171" s="93" t="s">
        <v>70</v>
      </c>
      <c r="D171" s="93" t="s">
        <v>173</v>
      </c>
      <c r="E171" s="93" t="s">
        <v>5</v>
      </c>
      <c r="F171" s="93"/>
      <c r="G171" s="16">
        <f>G172</f>
        <v>100</v>
      </c>
      <c r="H171" s="88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75"/>
      <c r="Y171" s="59"/>
    </row>
    <row r="172" spans="1:25" ht="48" outlineLevel="6" thickBot="1">
      <c r="A172" s="5" t="s">
        <v>174</v>
      </c>
      <c r="B172" s="21">
        <v>951</v>
      </c>
      <c r="C172" s="6" t="s">
        <v>70</v>
      </c>
      <c r="D172" s="6" t="s">
        <v>175</v>
      </c>
      <c r="E172" s="6" t="s">
        <v>5</v>
      </c>
      <c r="F172" s="6"/>
      <c r="G172" s="7">
        <f>G173</f>
        <v>100</v>
      </c>
      <c r="H172" s="40">
        <f aca="true" t="shared" si="26" ref="H172:X174">H173</f>
        <v>0</v>
      </c>
      <c r="I172" s="40">
        <f t="shared" si="26"/>
        <v>0</v>
      </c>
      <c r="J172" s="40">
        <f t="shared" si="26"/>
        <v>0</v>
      </c>
      <c r="K172" s="40">
        <f t="shared" si="26"/>
        <v>0</v>
      </c>
      <c r="L172" s="40">
        <f t="shared" si="26"/>
        <v>0</v>
      </c>
      <c r="M172" s="40">
        <f t="shared" si="26"/>
        <v>0</v>
      </c>
      <c r="N172" s="40">
        <f t="shared" si="26"/>
        <v>0</v>
      </c>
      <c r="O172" s="40">
        <f t="shared" si="26"/>
        <v>0</v>
      </c>
      <c r="P172" s="40">
        <f t="shared" si="26"/>
        <v>0</v>
      </c>
      <c r="Q172" s="40">
        <f t="shared" si="26"/>
        <v>0</v>
      </c>
      <c r="R172" s="40">
        <f t="shared" si="26"/>
        <v>0</v>
      </c>
      <c r="S172" s="40">
        <f t="shared" si="26"/>
        <v>0</v>
      </c>
      <c r="T172" s="40">
        <f t="shared" si="26"/>
        <v>0</v>
      </c>
      <c r="U172" s="40">
        <f t="shared" si="26"/>
        <v>0</v>
      </c>
      <c r="V172" s="40">
        <f t="shared" si="26"/>
        <v>0</v>
      </c>
      <c r="W172" s="40">
        <f t="shared" si="26"/>
        <v>0</v>
      </c>
      <c r="X172" s="72">
        <f t="shared" si="26"/>
        <v>1027.32</v>
      </c>
      <c r="Y172" s="59">
        <f aca="true" t="shared" si="27" ref="Y172:Y180">X172/G172*100</f>
        <v>1027.32</v>
      </c>
    </row>
    <row r="173" spans="1:25" ht="32.25" outlineLevel="6" thickBot="1">
      <c r="A173" s="90" t="s">
        <v>107</v>
      </c>
      <c r="B173" s="94">
        <v>951</v>
      </c>
      <c r="C173" s="95" t="s">
        <v>70</v>
      </c>
      <c r="D173" s="95" t="s">
        <v>175</v>
      </c>
      <c r="E173" s="95" t="s">
        <v>101</v>
      </c>
      <c r="F173" s="95"/>
      <c r="G173" s="100">
        <f>G174</f>
        <v>100</v>
      </c>
      <c r="H173" s="32">
        <f t="shared" si="26"/>
        <v>0</v>
      </c>
      <c r="I173" s="32">
        <f t="shared" si="26"/>
        <v>0</v>
      </c>
      <c r="J173" s="32">
        <f t="shared" si="26"/>
        <v>0</v>
      </c>
      <c r="K173" s="32">
        <f t="shared" si="26"/>
        <v>0</v>
      </c>
      <c r="L173" s="32">
        <f t="shared" si="26"/>
        <v>0</v>
      </c>
      <c r="M173" s="32">
        <f t="shared" si="26"/>
        <v>0</v>
      </c>
      <c r="N173" s="32">
        <f t="shared" si="26"/>
        <v>0</v>
      </c>
      <c r="O173" s="32">
        <f t="shared" si="26"/>
        <v>0</v>
      </c>
      <c r="P173" s="32">
        <f t="shared" si="26"/>
        <v>0</v>
      </c>
      <c r="Q173" s="32">
        <f t="shared" si="26"/>
        <v>0</v>
      </c>
      <c r="R173" s="32">
        <f t="shared" si="26"/>
        <v>0</v>
      </c>
      <c r="S173" s="32">
        <f t="shared" si="26"/>
        <v>0</v>
      </c>
      <c r="T173" s="32">
        <f t="shared" si="26"/>
        <v>0</v>
      </c>
      <c r="U173" s="32">
        <f t="shared" si="26"/>
        <v>0</v>
      </c>
      <c r="V173" s="32">
        <f t="shared" si="26"/>
        <v>0</v>
      </c>
      <c r="W173" s="32">
        <f t="shared" si="26"/>
        <v>0</v>
      </c>
      <c r="X173" s="67">
        <f t="shared" si="26"/>
        <v>1027.32</v>
      </c>
      <c r="Y173" s="59">
        <f t="shared" si="27"/>
        <v>1027.32</v>
      </c>
    </row>
    <row r="174" spans="1:25" ht="32.25" outlineLevel="6" thickBot="1">
      <c r="A174" s="90" t="s">
        <v>109</v>
      </c>
      <c r="B174" s="94">
        <v>951</v>
      </c>
      <c r="C174" s="95" t="s">
        <v>70</v>
      </c>
      <c r="D174" s="95" t="s">
        <v>175</v>
      </c>
      <c r="E174" s="95" t="s">
        <v>103</v>
      </c>
      <c r="F174" s="95"/>
      <c r="G174" s="100">
        <v>100</v>
      </c>
      <c r="H174" s="34">
        <f t="shared" si="26"/>
        <v>0</v>
      </c>
      <c r="I174" s="34">
        <f t="shared" si="26"/>
        <v>0</v>
      </c>
      <c r="J174" s="34">
        <f t="shared" si="26"/>
        <v>0</v>
      </c>
      <c r="K174" s="34">
        <f t="shared" si="26"/>
        <v>0</v>
      </c>
      <c r="L174" s="34">
        <f t="shared" si="26"/>
        <v>0</v>
      </c>
      <c r="M174" s="34">
        <f t="shared" si="26"/>
        <v>0</v>
      </c>
      <c r="N174" s="34">
        <f t="shared" si="26"/>
        <v>0</v>
      </c>
      <c r="O174" s="34">
        <f t="shared" si="26"/>
        <v>0</v>
      </c>
      <c r="P174" s="34">
        <f t="shared" si="26"/>
        <v>0</v>
      </c>
      <c r="Q174" s="34">
        <f t="shared" si="26"/>
        <v>0</v>
      </c>
      <c r="R174" s="34">
        <f t="shared" si="26"/>
        <v>0</v>
      </c>
      <c r="S174" s="34">
        <f t="shared" si="26"/>
        <v>0</v>
      </c>
      <c r="T174" s="34">
        <f t="shared" si="26"/>
        <v>0</v>
      </c>
      <c r="U174" s="34">
        <f t="shared" si="26"/>
        <v>0</v>
      </c>
      <c r="V174" s="34">
        <f t="shared" si="26"/>
        <v>0</v>
      </c>
      <c r="W174" s="34">
        <f t="shared" si="26"/>
        <v>0</v>
      </c>
      <c r="X174" s="68">
        <f t="shared" si="26"/>
        <v>1027.32</v>
      </c>
      <c r="Y174" s="59">
        <f t="shared" si="27"/>
        <v>1027.32</v>
      </c>
    </row>
    <row r="175" spans="1:25" ht="16.5" outlineLevel="6" thickBot="1">
      <c r="A175" s="119" t="s">
        <v>176</v>
      </c>
      <c r="B175" s="133">
        <v>951</v>
      </c>
      <c r="C175" s="39" t="s">
        <v>177</v>
      </c>
      <c r="D175" s="39" t="s">
        <v>6</v>
      </c>
      <c r="E175" s="39" t="s">
        <v>5</v>
      </c>
      <c r="F175" s="120"/>
      <c r="G175" s="121">
        <f>G176</f>
        <v>1360</v>
      </c>
      <c r="H175" s="27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45"/>
      <c r="X175" s="65">
        <v>1027.32</v>
      </c>
      <c r="Y175" s="59">
        <f t="shared" si="27"/>
        <v>75.53823529411764</v>
      </c>
    </row>
    <row r="176" spans="1:25" ht="18" customHeight="1" outlineLevel="6" thickBot="1">
      <c r="A176" s="30" t="s">
        <v>85</v>
      </c>
      <c r="B176" s="19">
        <v>951</v>
      </c>
      <c r="C176" s="9" t="s">
        <v>86</v>
      </c>
      <c r="D176" s="9" t="s">
        <v>6</v>
      </c>
      <c r="E176" s="9" t="s">
        <v>5</v>
      </c>
      <c r="F176" s="122" t="s">
        <v>5</v>
      </c>
      <c r="G176" s="31">
        <f>G177</f>
        <v>1360</v>
      </c>
      <c r="H176" s="29" t="e">
        <f>H177+#REF!</f>
        <v>#REF!</v>
      </c>
      <c r="I176" s="29" t="e">
        <f>I177+#REF!</f>
        <v>#REF!</v>
      </c>
      <c r="J176" s="29" t="e">
        <f>J177+#REF!</f>
        <v>#REF!</v>
      </c>
      <c r="K176" s="29" t="e">
        <f>K177+#REF!</f>
        <v>#REF!</v>
      </c>
      <c r="L176" s="29" t="e">
        <f>L177+#REF!</f>
        <v>#REF!</v>
      </c>
      <c r="M176" s="29" t="e">
        <f>M177+#REF!</f>
        <v>#REF!</v>
      </c>
      <c r="N176" s="29" t="e">
        <f>N177+#REF!</f>
        <v>#REF!</v>
      </c>
      <c r="O176" s="29" t="e">
        <f>O177+#REF!</f>
        <v>#REF!</v>
      </c>
      <c r="P176" s="29" t="e">
        <f>P177+#REF!</f>
        <v>#REF!</v>
      </c>
      <c r="Q176" s="29" t="e">
        <f>Q177+#REF!</f>
        <v>#REF!</v>
      </c>
      <c r="R176" s="29" t="e">
        <f>R177+#REF!</f>
        <v>#REF!</v>
      </c>
      <c r="S176" s="29" t="e">
        <f>S177+#REF!</f>
        <v>#REF!</v>
      </c>
      <c r="T176" s="29" t="e">
        <f>T177+#REF!</f>
        <v>#REF!</v>
      </c>
      <c r="U176" s="29" t="e">
        <f>U177+#REF!</f>
        <v>#REF!</v>
      </c>
      <c r="V176" s="29" t="e">
        <f>V177+#REF!</f>
        <v>#REF!</v>
      </c>
      <c r="W176" s="29" t="e">
        <f>W177+#REF!</f>
        <v>#REF!</v>
      </c>
      <c r="X176" s="73" t="e">
        <f>X177+#REF!</f>
        <v>#REF!</v>
      </c>
      <c r="Y176" s="59" t="e">
        <f t="shared" si="27"/>
        <v>#REF!</v>
      </c>
    </row>
    <row r="177" spans="1:25" ht="34.5" customHeight="1" outlineLevel="3" thickBot="1">
      <c r="A177" s="114" t="s">
        <v>144</v>
      </c>
      <c r="B177" s="19">
        <v>951</v>
      </c>
      <c r="C177" s="11" t="s">
        <v>86</v>
      </c>
      <c r="D177" s="11" t="s">
        <v>145</v>
      </c>
      <c r="E177" s="11" t="s">
        <v>5</v>
      </c>
      <c r="F177" s="123"/>
      <c r="G177" s="32">
        <f>G178</f>
        <v>1360</v>
      </c>
      <c r="H177" s="31">
        <f aca="true" t="shared" si="28" ref="H177:X179">H178</f>
        <v>0</v>
      </c>
      <c r="I177" s="31">
        <f t="shared" si="28"/>
        <v>0</v>
      </c>
      <c r="J177" s="31">
        <f t="shared" si="28"/>
        <v>0</v>
      </c>
      <c r="K177" s="31">
        <f t="shared" si="28"/>
        <v>0</v>
      </c>
      <c r="L177" s="31">
        <f t="shared" si="28"/>
        <v>0</v>
      </c>
      <c r="M177" s="31">
        <f t="shared" si="28"/>
        <v>0</v>
      </c>
      <c r="N177" s="31">
        <f t="shared" si="28"/>
        <v>0</v>
      </c>
      <c r="O177" s="31">
        <f t="shared" si="28"/>
        <v>0</v>
      </c>
      <c r="P177" s="31">
        <f t="shared" si="28"/>
        <v>0</v>
      </c>
      <c r="Q177" s="31">
        <f t="shared" si="28"/>
        <v>0</v>
      </c>
      <c r="R177" s="31">
        <f t="shared" si="28"/>
        <v>0</v>
      </c>
      <c r="S177" s="31">
        <f t="shared" si="28"/>
        <v>0</v>
      </c>
      <c r="T177" s="31">
        <f t="shared" si="28"/>
        <v>0</v>
      </c>
      <c r="U177" s="31">
        <f t="shared" si="28"/>
        <v>0</v>
      </c>
      <c r="V177" s="31">
        <f t="shared" si="28"/>
        <v>0</v>
      </c>
      <c r="W177" s="31">
        <f t="shared" si="28"/>
        <v>0</v>
      </c>
      <c r="X177" s="66">
        <f t="shared" si="28"/>
        <v>67.348</v>
      </c>
      <c r="Y177" s="59">
        <f t="shared" si="27"/>
        <v>4.952058823529412</v>
      </c>
    </row>
    <row r="178" spans="1:25" ht="18.75" customHeight="1" outlineLevel="3" thickBot="1">
      <c r="A178" s="114" t="s">
        <v>146</v>
      </c>
      <c r="B178" s="19">
        <v>951</v>
      </c>
      <c r="C178" s="11" t="s">
        <v>86</v>
      </c>
      <c r="D178" s="11" t="s">
        <v>147</v>
      </c>
      <c r="E178" s="11" t="s">
        <v>5</v>
      </c>
      <c r="F178" s="123"/>
      <c r="G178" s="32">
        <f>G179</f>
        <v>1360</v>
      </c>
      <c r="H178" s="32">
        <f t="shared" si="28"/>
        <v>0</v>
      </c>
      <c r="I178" s="32">
        <f t="shared" si="28"/>
        <v>0</v>
      </c>
      <c r="J178" s="32">
        <f t="shared" si="28"/>
        <v>0</v>
      </c>
      <c r="K178" s="32">
        <f t="shared" si="28"/>
        <v>0</v>
      </c>
      <c r="L178" s="32">
        <f t="shared" si="28"/>
        <v>0</v>
      </c>
      <c r="M178" s="32">
        <f t="shared" si="28"/>
        <v>0</v>
      </c>
      <c r="N178" s="32">
        <f t="shared" si="28"/>
        <v>0</v>
      </c>
      <c r="O178" s="32">
        <f t="shared" si="28"/>
        <v>0</v>
      </c>
      <c r="P178" s="32">
        <f t="shared" si="28"/>
        <v>0</v>
      </c>
      <c r="Q178" s="32">
        <f t="shared" si="28"/>
        <v>0</v>
      </c>
      <c r="R178" s="32">
        <f t="shared" si="28"/>
        <v>0</v>
      </c>
      <c r="S178" s="32">
        <f t="shared" si="28"/>
        <v>0</v>
      </c>
      <c r="T178" s="32">
        <f t="shared" si="28"/>
        <v>0</v>
      </c>
      <c r="U178" s="32">
        <f t="shared" si="28"/>
        <v>0</v>
      </c>
      <c r="V178" s="32">
        <f t="shared" si="28"/>
        <v>0</v>
      </c>
      <c r="W178" s="32">
        <f t="shared" si="28"/>
        <v>0</v>
      </c>
      <c r="X178" s="67">
        <f t="shared" si="28"/>
        <v>67.348</v>
      </c>
      <c r="Y178" s="59">
        <f t="shared" si="27"/>
        <v>4.952058823529412</v>
      </c>
    </row>
    <row r="179" spans="1:25" ht="33.75" customHeight="1" outlineLevel="4" thickBot="1">
      <c r="A179" s="91" t="s">
        <v>39</v>
      </c>
      <c r="B179" s="92">
        <v>951</v>
      </c>
      <c r="C179" s="93" t="s">
        <v>86</v>
      </c>
      <c r="D179" s="93" t="s">
        <v>178</v>
      </c>
      <c r="E179" s="93" t="s">
        <v>5</v>
      </c>
      <c r="F179" s="124" t="s">
        <v>5</v>
      </c>
      <c r="G179" s="35">
        <f>G180</f>
        <v>1360</v>
      </c>
      <c r="H179" s="34">
        <f t="shared" si="28"/>
        <v>0</v>
      </c>
      <c r="I179" s="34">
        <f t="shared" si="28"/>
        <v>0</v>
      </c>
      <c r="J179" s="34">
        <f t="shared" si="28"/>
        <v>0</v>
      </c>
      <c r="K179" s="34">
        <f t="shared" si="28"/>
        <v>0</v>
      </c>
      <c r="L179" s="34">
        <f t="shared" si="28"/>
        <v>0</v>
      </c>
      <c r="M179" s="34">
        <f t="shared" si="28"/>
        <v>0</v>
      </c>
      <c r="N179" s="34">
        <f t="shared" si="28"/>
        <v>0</v>
      </c>
      <c r="O179" s="34">
        <f t="shared" si="28"/>
        <v>0</v>
      </c>
      <c r="P179" s="34">
        <f t="shared" si="28"/>
        <v>0</v>
      </c>
      <c r="Q179" s="34">
        <f t="shared" si="28"/>
        <v>0</v>
      </c>
      <c r="R179" s="34">
        <f t="shared" si="28"/>
        <v>0</v>
      </c>
      <c r="S179" s="34">
        <f t="shared" si="28"/>
        <v>0</v>
      </c>
      <c r="T179" s="34">
        <f t="shared" si="28"/>
        <v>0</v>
      </c>
      <c r="U179" s="34">
        <f t="shared" si="28"/>
        <v>0</v>
      </c>
      <c r="V179" s="34">
        <f t="shared" si="28"/>
        <v>0</v>
      </c>
      <c r="W179" s="34">
        <f t="shared" si="28"/>
        <v>0</v>
      </c>
      <c r="X179" s="68">
        <f t="shared" si="28"/>
        <v>67.348</v>
      </c>
      <c r="Y179" s="59">
        <f t="shared" si="27"/>
        <v>4.952058823529412</v>
      </c>
    </row>
    <row r="180" spans="1:25" ht="16.5" outlineLevel="5" thickBot="1">
      <c r="A180" s="33" t="s">
        <v>124</v>
      </c>
      <c r="B180" s="135">
        <v>951</v>
      </c>
      <c r="C180" s="6" t="s">
        <v>86</v>
      </c>
      <c r="D180" s="6" t="s">
        <v>178</v>
      </c>
      <c r="E180" s="6" t="s">
        <v>123</v>
      </c>
      <c r="F180" s="118" t="s">
        <v>179</v>
      </c>
      <c r="G180" s="34">
        <v>1360</v>
      </c>
      <c r="H180" s="26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44"/>
      <c r="X180" s="65">
        <v>67.348</v>
      </c>
      <c r="Y180" s="59">
        <f t="shared" si="27"/>
        <v>4.952058823529412</v>
      </c>
    </row>
    <row r="181" spans="1:25" ht="32.25" outlineLevel="5" thickBot="1">
      <c r="A181" s="110" t="s">
        <v>55</v>
      </c>
      <c r="B181" s="18">
        <v>951</v>
      </c>
      <c r="C181" s="14" t="s">
        <v>54</v>
      </c>
      <c r="D181" s="14" t="s">
        <v>6</v>
      </c>
      <c r="E181" s="14" t="s">
        <v>5</v>
      </c>
      <c r="F181" s="14"/>
      <c r="G181" s="15">
        <f aca="true" t="shared" si="29" ref="G181:G186">G182</f>
        <v>50</v>
      </c>
      <c r="H181" s="55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75"/>
      <c r="Y181" s="59"/>
    </row>
    <row r="182" spans="1:25" ht="48" outlineLevel="6" thickBot="1">
      <c r="A182" s="8" t="s">
        <v>32</v>
      </c>
      <c r="B182" s="19">
        <v>951</v>
      </c>
      <c r="C182" s="9" t="s">
        <v>11</v>
      </c>
      <c r="D182" s="9" t="s">
        <v>6</v>
      </c>
      <c r="E182" s="9" t="s">
        <v>5</v>
      </c>
      <c r="F182" s="9"/>
      <c r="G182" s="10">
        <f t="shared" si="29"/>
        <v>50</v>
      </c>
      <c r="H182" s="29" t="e">
        <f aca="true" t="shared" si="30" ref="H182:X182">H183+H188</f>
        <v>#REF!</v>
      </c>
      <c r="I182" s="29" t="e">
        <f t="shared" si="30"/>
        <v>#REF!</v>
      </c>
      <c r="J182" s="29" t="e">
        <f t="shared" si="30"/>
        <v>#REF!</v>
      </c>
      <c r="K182" s="29" t="e">
        <f t="shared" si="30"/>
        <v>#REF!</v>
      </c>
      <c r="L182" s="29" t="e">
        <f t="shared" si="30"/>
        <v>#REF!</v>
      </c>
      <c r="M182" s="29" t="e">
        <f t="shared" si="30"/>
        <v>#REF!</v>
      </c>
      <c r="N182" s="29" t="e">
        <f t="shared" si="30"/>
        <v>#REF!</v>
      </c>
      <c r="O182" s="29" t="e">
        <f t="shared" si="30"/>
        <v>#REF!</v>
      </c>
      <c r="P182" s="29" t="e">
        <f t="shared" si="30"/>
        <v>#REF!</v>
      </c>
      <c r="Q182" s="29" t="e">
        <f t="shared" si="30"/>
        <v>#REF!</v>
      </c>
      <c r="R182" s="29" t="e">
        <f t="shared" si="30"/>
        <v>#REF!</v>
      </c>
      <c r="S182" s="29" t="e">
        <f t="shared" si="30"/>
        <v>#REF!</v>
      </c>
      <c r="T182" s="29" t="e">
        <f t="shared" si="30"/>
        <v>#REF!</v>
      </c>
      <c r="U182" s="29" t="e">
        <f t="shared" si="30"/>
        <v>#REF!</v>
      </c>
      <c r="V182" s="29" t="e">
        <f t="shared" si="30"/>
        <v>#REF!</v>
      </c>
      <c r="W182" s="29" t="e">
        <f t="shared" si="30"/>
        <v>#REF!</v>
      </c>
      <c r="X182" s="73" t="e">
        <f t="shared" si="30"/>
        <v>#REF!</v>
      </c>
      <c r="Y182" s="59" t="e">
        <f>X182/G182*100</f>
        <v>#REF!</v>
      </c>
    </row>
    <row r="183" spans="1:25" ht="32.25" outlineLevel="6" thickBot="1">
      <c r="A183" s="114" t="s">
        <v>144</v>
      </c>
      <c r="B183" s="19">
        <v>951</v>
      </c>
      <c r="C183" s="9" t="s">
        <v>11</v>
      </c>
      <c r="D183" s="9" t="s">
        <v>145</v>
      </c>
      <c r="E183" s="9" t="s">
        <v>5</v>
      </c>
      <c r="F183" s="9"/>
      <c r="G183" s="10">
        <f t="shared" si="29"/>
        <v>50</v>
      </c>
      <c r="H183" s="31">
        <f aca="true" t="shared" si="31" ref="H183:X184">H184</f>
        <v>0</v>
      </c>
      <c r="I183" s="31">
        <f t="shared" si="31"/>
        <v>0</v>
      </c>
      <c r="J183" s="31">
        <f t="shared" si="31"/>
        <v>0</v>
      </c>
      <c r="K183" s="31">
        <f t="shared" si="31"/>
        <v>0</v>
      </c>
      <c r="L183" s="31">
        <f t="shared" si="31"/>
        <v>0</v>
      </c>
      <c r="M183" s="31">
        <f t="shared" si="31"/>
        <v>0</v>
      </c>
      <c r="N183" s="31">
        <f t="shared" si="31"/>
        <v>0</v>
      </c>
      <c r="O183" s="31">
        <f t="shared" si="31"/>
        <v>0</v>
      </c>
      <c r="P183" s="31">
        <f t="shared" si="31"/>
        <v>0</v>
      </c>
      <c r="Q183" s="31">
        <f t="shared" si="31"/>
        <v>0</v>
      </c>
      <c r="R183" s="31">
        <f t="shared" si="31"/>
        <v>0</v>
      </c>
      <c r="S183" s="31">
        <f t="shared" si="31"/>
        <v>0</v>
      </c>
      <c r="T183" s="31">
        <f t="shared" si="31"/>
        <v>0</v>
      </c>
      <c r="U183" s="31">
        <f t="shared" si="31"/>
        <v>0</v>
      </c>
      <c r="V183" s="31">
        <f t="shared" si="31"/>
        <v>0</v>
      </c>
      <c r="W183" s="31">
        <f t="shared" si="31"/>
        <v>0</v>
      </c>
      <c r="X183" s="66">
        <f t="shared" si="31"/>
        <v>0</v>
      </c>
      <c r="Y183" s="59">
        <f>X183/G183*100</f>
        <v>0</v>
      </c>
    </row>
    <row r="184" spans="1:25" ht="32.25" outlineLevel="6" thickBot="1">
      <c r="A184" s="114" t="s">
        <v>146</v>
      </c>
      <c r="B184" s="19">
        <v>951</v>
      </c>
      <c r="C184" s="11" t="s">
        <v>11</v>
      </c>
      <c r="D184" s="11" t="s">
        <v>147</v>
      </c>
      <c r="E184" s="11" t="s">
        <v>5</v>
      </c>
      <c r="F184" s="11"/>
      <c r="G184" s="12">
        <f t="shared" si="29"/>
        <v>50</v>
      </c>
      <c r="H184" s="32">
        <f t="shared" si="31"/>
        <v>0</v>
      </c>
      <c r="I184" s="32">
        <f t="shared" si="31"/>
        <v>0</v>
      </c>
      <c r="J184" s="32">
        <f t="shared" si="31"/>
        <v>0</v>
      </c>
      <c r="K184" s="32">
        <f t="shared" si="31"/>
        <v>0</v>
      </c>
      <c r="L184" s="32">
        <f t="shared" si="31"/>
        <v>0</v>
      </c>
      <c r="M184" s="32">
        <f t="shared" si="31"/>
        <v>0</v>
      </c>
      <c r="N184" s="32">
        <f t="shared" si="31"/>
        <v>0</v>
      </c>
      <c r="O184" s="32">
        <f t="shared" si="31"/>
        <v>0</v>
      </c>
      <c r="P184" s="32">
        <f t="shared" si="31"/>
        <v>0</v>
      </c>
      <c r="Q184" s="32">
        <f t="shared" si="31"/>
        <v>0</v>
      </c>
      <c r="R184" s="32">
        <f t="shared" si="31"/>
        <v>0</v>
      </c>
      <c r="S184" s="32">
        <f t="shared" si="31"/>
        <v>0</v>
      </c>
      <c r="T184" s="32">
        <f t="shared" si="31"/>
        <v>0</v>
      </c>
      <c r="U184" s="32">
        <f t="shared" si="31"/>
        <v>0</v>
      </c>
      <c r="V184" s="32">
        <f t="shared" si="31"/>
        <v>0</v>
      </c>
      <c r="W184" s="32">
        <f t="shared" si="31"/>
        <v>0</v>
      </c>
      <c r="X184" s="67">
        <f t="shared" si="31"/>
        <v>0</v>
      </c>
      <c r="Y184" s="59">
        <f>X184/G184*100</f>
        <v>0</v>
      </c>
    </row>
    <row r="185" spans="1:25" ht="48" outlineLevel="6" thickBot="1">
      <c r="A185" s="96" t="s">
        <v>180</v>
      </c>
      <c r="B185" s="92">
        <v>951</v>
      </c>
      <c r="C185" s="93" t="s">
        <v>11</v>
      </c>
      <c r="D185" s="93" t="s">
        <v>181</v>
      </c>
      <c r="E185" s="93" t="s">
        <v>5</v>
      </c>
      <c r="F185" s="93"/>
      <c r="G185" s="16">
        <f t="shared" si="29"/>
        <v>50</v>
      </c>
      <c r="H185" s="26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44"/>
      <c r="X185" s="65">
        <v>0</v>
      </c>
      <c r="Y185" s="59">
        <f>X185/G185*100</f>
        <v>0</v>
      </c>
    </row>
    <row r="186" spans="1:25" ht="32.25" outlineLevel="6" thickBot="1">
      <c r="A186" s="5" t="s">
        <v>107</v>
      </c>
      <c r="B186" s="21">
        <v>951</v>
      </c>
      <c r="C186" s="6" t="s">
        <v>11</v>
      </c>
      <c r="D186" s="6" t="s">
        <v>181</v>
      </c>
      <c r="E186" s="6" t="s">
        <v>101</v>
      </c>
      <c r="F186" s="6"/>
      <c r="G186" s="7">
        <f t="shared" si="29"/>
        <v>50</v>
      </c>
      <c r="H186" s="55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75"/>
      <c r="Y186" s="59"/>
    </row>
    <row r="187" spans="1:25" ht="32.25" outlineLevel="6" thickBot="1">
      <c r="A187" s="90" t="s">
        <v>109</v>
      </c>
      <c r="B187" s="94">
        <v>951</v>
      </c>
      <c r="C187" s="95" t="s">
        <v>11</v>
      </c>
      <c r="D187" s="95" t="s">
        <v>181</v>
      </c>
      <c r="E187" s="95" t="s">
        <v>103</v>
      </c>
      <c r="F187" s="95"/>
      <c r="G187" s="100">
        <v>50</v>
      </c>
      <c r="H187" s="55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75"/>
      <c r="Y187" s="59"/>
    </row>
    <row r="188" spans="1:25" ht="19.5" outlineLevel="3" thickBot="1">
      <c r="A188" s="110" t="s">
        <v>53</v>
      </c>
      <c r="B188" s="18">
        <v>951</v>
      </c>
      <c r="C188" s="14" t="s">
        <v>52</v>
      </c>
      <c r="D188" s="14" t="s">
        <v>6</v>
      </c>
      <c r="E188" s="14" t="s">
        <v>5</v>
      </c>
      <c r="F188" s="14"/>
      <c r="G188" s="15">
        <f>G195+G212+G189</f>
        <v>13107.868999999999</v>
      </c>
      <c r="H188" s="31" t="e">
        <f>H195+H198+H214+#REF!</f>
        <v>#REF!</v>
      </c>
      <c r="I188" s="31" t="e">
        <f>I195+I198+I214+#REF!</f>
        <v>#REF!</v>
      </c>
      <c r="J188" s="31" t="e">
        <f>J195+J198+J214+#REF!</f>
        <v>#REF!</v>
      </c>
      <c r="K188" s="31" t="e">
        <f>K195+K198+K214+#REF!</f>
        <v>#REF!</v>
      </c>
      <c r="L188" s="31" t="e">
        <f>L195+L198+L214+#REF!</f>
        <v>#REF!</v>
      </c>
      <c r="M188" s="31" t="e">
        <f>M195+M198+M214+#REF!</f>
        <v>#REF!</v>
      </c>
      <c r="N188" s="31" t="e">
        <f>N195+N198+N214+#REF!</f>
        <v>#REF!</v>
      </c>
      <c r="O188" s="31" t="e">
        <f>O195+O198+O214+#REF!</f>
        <v>#REF!</v>
      </c>
      <c r="P188" s="31" t="e">
        <f>P195+P198+P214+#REF!</f>
        <v>#REF!</v>
      </c>
      <c r="Q188" s="31" t="e">
        <f>Q195+Q198+Q214+#REF!</f>
        <v>#REF!</v>
      </c>
      <c r="R188" s="31" t="e">
        <f>R195+R198+R214+#REF!</f>
        <v>#REF!</v>
      </c>
      <c r="S188" s="31" t="e">
        <f>S195+S198+S214+#REF!</f>
        <v>#REF!</v>
      </c>
      <c r="T188" s="31" t="e">
        <f>T195+T198+T214+#REF!</f>
        <v>#REF!</v>
      </c>
      <c r="U188" s="31" t="e">
        <f>U195+U198+U214+#REF!</f>
        <v>#REF!</v>
      </c>
      <c r="V188" s="31" t="e">
        <f>V195+V198+V214+#REF!</f>
        <v>#REF!</v>
      </c>
      <c r="W188" s="31" t="e">
        <f>W195+W198+W214+#REF!</f>
        <v>#REF!</v>
      </c>
      <c r="X188" s="66" t="e">
        <f>X195+X198+X214+#REF!</f>
        <v>#REF!</v>
      </c>
      <c r="Y188" s="59" t="e">
        <f>X188/G188*100</f>
        <v>#REF!</v>
      </c>
    </row>
    <row r="189" spans="1:25" ht="16.5" outlineLevel="3" thickBot="1">
      <c r="A189" s="80" t="s">
        <v>322</v>
      </c>
      <c r="B189" s="19">
        <v>951</v>
      </c>
      <c r="C189" s="9" t="s">
        <v>324</v>
      </c>
      <c r="D189" s="9" t="s">
        <v>6</v>
      </c>
      <c r="E189" s="9" t="s">
        <v>5</v>
      </c>
      <c r="F189" s="9"/>
      <c r="G189" s="145">
        <f>G190</f>
        <v>400.96</v>
      </c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66"/>
      <c r="Y189" s="59"/>
    </row>
    <row r="190" spans="1:25" ht="32.25" outlineLevel="3" thickBot="1">
      <c r="A190" s="114" t="s">
        <v>144</v>
      </c>
      <c r="B190" s="19">
        <v>951</v>
      </c>
      <c r="C190" s="9" t="s">
        <v>324</v>
      </c>
      <c r="D190" s="9" t="s">
        <v>145</v>
      </c>
      <c r="E190" s="9" t="s">
        <v>5</v>
      </c>
      <c r="F190" s="9"/>
      <c r="G190" s="145">
        <f>G191</f>
        <v>400.96</v>
      </c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66"/>
      <c r="Y190" s="59"/>
    </row>
    <row r="191" spans="1:25" ht="32.25" outlineLevel="3" thickBot="1">
      <c r="A191" s="114" t="s">
        <v>146</v>
      </c>
      <c r="B191" s="19">
        <v>951</v>
      </c>
      <c r="C191" s="9" t="s">
        <v>324</v>
      </c>
      <c r="D191" s="9" t="s">
        <v>147</v>
      </c>
      <c r="E191" s="9" t="s">
        <v>5</v>
      </c>
      <c r="F191" s="9"/>
      <c r="G191" s="145">
        <f>G192</f>
        <v>400.96</v>
      </c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66"/>
      <c r="Y191" s="59"/>
    </row>
    <row r="192" spans="1:25" ht="48" outlineLevel="3" thickBot="1">
      <c r="A192" s="116" t="s">
        <v>323</v>
      </c>
      <c r="B192" s="92">
        <v>951</v>
      </c>
      <c r="C192" s="93" t="s">
        <v>324</v>
      </c>
      <c r="D192" s="93" t="s">
        <v>325</v>
      </c>
      <c r="E192" s="93" t="s">
        <v>5</v>
      </c>
      <c r="F192" s="93"/>
      <c r="G192" s="147">
        <f>G193</f>
        <v>400.96</v>
      </c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66"/>
      <c r="Y192" s="59"/>
    </row>
    <row r="193" spans="1:25" ht="32.25" outlineLevel="3" thickBot="1">
      <c r="A193" s="5" t="s">
        <v>107</v>
      </c>
      <c r="B193" s="21">
        <v>951</v>
      </c>
      <c r="C193" s="6" t="s">
        <v>324</v>
      </c>
      <c r="D193" s="6" t="s">
        <v>325</v>
      </c>
      <c r="E193" s="6" t="s">
        <v>101</v>
      </c>
      <c r="F193" s="6"/>
      <c r="G193" s="151">
        <f>G194</f>
        <v>400.96</v>
      </c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66"/>
      <c r="Y193" s="59"/>
    </row>
    <row r="194" spans="1:25" ht="32.25" outlineLevel="3" thickBot="1">
      <c r="A194" s="90" t="s">
        <v>109</v>
      </c>
      <c r="B194" s="94">
        <v>951</v>
      </c>
      <c r="C194" s="95" t="s">
        <v>324</v>
      </c>
      <c r="D194" s="95" t="s">
        <v>325</v>
      </c>
      <c r="E194" s="95" t="s">
        <v>103</v>
      </c>
      <c r="F194" s="95"/>
      <c r="G194" s="146">
        <v>400.96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66"/>
      <c r="Y194" s="59"/>
    </row>
    <row r="195" spans="1:25" ht="18.75" customHeight="1" outlineLevel="4" thickBot="1">
      <c r="A195" s="114" t="s">
        <v>182</v>
      </c>
      <c r="B195" s="19">
        <v>951</v>
      </c>
      <c r="C195" s="9" t="s">
        <v>58</v>
      </c>
      <c r="D195" s="9" t="s">
        <v>6</v>
      </c>
      <c r="E195" s="9" t="s">
        <v>5</v>
      </c>
      <c r="F195" s="9"/>
      <c r="G195" s="10">
        <f>G196+G208</f>
        <v>11700</v>
      </c>
      <c r="H195" s="32">
        <f aca="true" t="shared" si="32" ref="H195:X195">H196</f>
        <v>0</v>
      </c>
      <c r="I195" s="32">
        <f t="shared" si="32"/>
        <v>0</v>
      </c>
      <c r="J195" s="32">
        <f t="shared" si="32"/>
        <v>0</v>
      </c>
      <c r="K195" s="32">
        <f t="shared" si="32"/>
        <v>0</v>
      </c>
      <c r="L195" s="32">
        <f t="shared" si="32"/>
        <v>0</v>
      </c>
      <c r="M195" s="32">
        <f t="shared" si="32"/>
        <v>0</v>
      </c>
      <c r="N195" s="32">
        <f t="shared" si="32"/>
        <v>0</v>
      </c>
      <c r="O195" s="32">
        <f t="shared" si="32"/>
        <v>0</v>
      </c>
      <c r="P195" s="32">
        <f t="shared" si="32"/>
        <v>0</v>
      </c>
      <c r="Q195" s="32">
        <f t="shared" si="32"/>
        <v>0</v>
      </c>
      <c r="R195" s="32">
        <f t="shared" si="32"/>
        <v>0</v>
      </c>
      <c r="S195" s="32">
        <f t="shared" si="32"/>
        <v>0</v>
      </c>
      <c r="T195" s="32">
        <f t="shared" si="32"/>
        <v>0</v>
      </c>
      <c r="U195" s="32">
        <f t="shared" si="32"/>
        <v>0</v>
      </c>
      <c r="V195" s="32">
        <f t="shared" si="32"/>
        <v>0</v>
      </c>
      <c r="W195" s="32">
        <f t="shared" si="32"/>
        <v>0</v>
      </c>
      <c r="X195" s="67">
        <f t="shared" si="32"/>
        <v>2675.999</v>
      </c>
      <c r="Y195" s="59">
        <f>X195/G195*100</f>
        <v>22.87178632478632</v>
      </c>
    </row>
    <row r="196" spans="1:25" ht="32.25" outlineLevel="5" thickBot="1">
      <c r="A196" s="8" t="s">
        <v>350</v>
      </c>
      <c r="B196" s="19">
        <v>951</v>
      </c>
      <c r="C196" s="11" t="s">
        <v>58</v>
      </c>
      <c r="D196" s="11" t="s">
        <v>183</v>
      </c>
      <c r="E196" s="11" t="s">
        <v>5</v>
      </c>
      <c r="F196" s="11"/>
      <c r="G196" s="12">
        <f>G197+G205+G200+G203</f>
        <v>11700</v>
      </c>
      <c r="H196" s="26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44"/>
      <c r="X196" s="65">
        <v>2675.999</v>
      </c>
      <c r="Y196" s="59">
        <f>X196/G196*100</f>
        <v>22.87178632478632</v>
      </c>
    </row>
    <row r="197" spans="1:25" ht="63.75" outlineLevel="5" thickBot="1">
      <c r="A197" s="96" t="s">
        <v>184</v>
      </c>
      <c r="B197" s="92">
        <v>951</v>
      </c>
      <c r="C197" s="93" t="s">
        <v>58</v>
      </c>
      <c r="D197" s="93" t="s">
        <v>185</v>
      </c>
      <c r="E197" s="93" t="s">
        <v>5</v>
      </c>
      <c r="F197" s="93"/>
      <c r="G197" s="16">
        <f>G198</f>
        <v>1311.734</v>
      </c>
      <c r="H197" s="55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75"/>
      <c r="Y197" s="59"/>
    </row>
    <row r="198" spans="1:25" ht="32.25" customHeight="1" outlineLevel="6" thickBot="1">
      <c r="A198" s="5" t="s">
        <v>107</v>
      </c>
      <c r="B198" s="21">
        <v>951</v>
      </c>
      <c r="C198" s="6" t="s">
        <v>58</v>
      </c>
      <c r="D198" s="6" t="s">
        <v>185</v>
      </c>
      <c r="E198" s="6" t="s">
        <v>101</v>
      </c>
      <c r="F198" s="6"/>
      <c r="G198" s="7">
        <f>G199</f>
        <v>1311.734</v>
      </c>
      <c r="H198" s="32">
        <f aca="true" t="shared" si="33" ref="H198:X198">H199</f>
        <v>0</v>
      </c>
      <c r="I198" s="32">
        <f t="shared" si="33"/>
        <v>0</v>
      </c>
      <c r="J198" s="32">
        <f t="shared" si="33"/>
        <v>0</v>
      </c>
      <c r="K198" s="32">
        <f t="shared" si="33"/>
        <v>0</v>
      </c>
      <c r="L198" s="32">
        <f t="shared" si="33"/>
        <v>0</v>
      </c>
      <c r="M198" s="32">
        <f t="shared" si="33"/>
        <v>0</v>
      </c>
      <c r="N198" s="32">
        <f t="shared" si="33"/>
        <v>0</v>
      </c>
      <c r="O198" s="32">
        <f t="shared" si="33"/>
        <v>0</v>
      </c>
      <c r="P198" s="32">
        <f t="shared" si="33"/>
        <v>0</v>
      </c>
      <c r="Q198" s="32">
        <f t="shared" si="33"/>
        <v>0</v>
      </c>
      <c r="R198" s="32">
        <f t="shared" si="33"/>
        <v>0</v>
      </c>
      <c r="S198" s="32">
        <f t="shared" si="33"/>
        <v>0</v>
      </c>
      <c r="T198" s="32">
        <f t="shared" si="33"/>
        <v>0</v>
      </c>
      <c r="U198" s="32">
        <f t="shared" si="33"/>
        <v>0</v>
      </c>
      <c r="V198" s="32">
        <f t="shared" si="33"/>
        <v>0</v>
      </c>
      <c r="W198" s="32">
        <f t="shared" si="33"/>
        <v>0</v>
      </c>
      <c r="X198" s="67">
        <f t="shared" si="33"/>
        <v>110.26701</v>
      </c>
      <c r="Y198" s="59">
        <f>X198/G198*100</f>
        <v>8.406202019616781</v>
      </c>
    </row>
    <row r="199" spans="1:25" ht="32.25" outlineLevel="4" thickBot="1">
      <c r="A199" s="90" t="s">
        <v>109</v>
      </c>
      <c r="B199" s="94">
        <v>951</v>
      </c>
      <c r="C199" s="95" t="s">
        <v>58</v>
      </c>
      <c r="D199" s="95" t="s">
        <v>185</v>
      </c>
      <c r="E199" s="95" t="s">
        <v>103</v>
      </c>
      <c r="F199" s="95"/>
      <c r="G199" s="100">
        <v>1311.734</v>
      </c>
      <c r="H199" s="34">
        <f aca="true" t="shared" si="34" ref="H199:X199">H212</f>
        <v>0</v>
      </c>
      <c r="I199" s="34">
        <f t="shared" si="34"/>
        <v>0</v>
      </c>
      <c r="J199" s="34">
        <f t="shared" si="34"/>
        <v>0</v>
      </c>
      <c r="K199" s="34">
        <f t="shared" si="34"/>
        <v>0</v>
      </c>
      <c r="L199" s="34">
        <f t="shared" si="34"/>
        <v>0</v>
      </c>
      <c r="M199" s="34">
        <f t="shared" si="34"/>
        <v>0</v>
      </c>
      <c r="N199" s="34">
        <f t="shared" si="34"/>
        <v>0</v>
      </c>
      <c r="O199" s="34">
        <f t="shared" si="34"/>
        <v>0</v>
      </c>
      <c r="P199" s="34">
        <f t="shared" si="34"/>
        <v>0</v>
      </c>
      <c r="Q199" s="34">
        <f t="shared" si="34"/>
        <v>0</v>
      </c>
      <c r="R199" s="34">
        <f t="shared" si="34"/>
        <v>0</v>
      </c>
      <c r="S199" s="34">
        <f t="shared" si="34"/>
        <v>0</v>
      </c>
      <c r="T199" s="34">
        <f t="shared" si="34"/>
        <v>0</v>
      </c>
      <c r="U199" s="34">
        <f t="shared" si="34"/>
        <v>0</v>
      </c>
      <c r="V199" s="34">
        <f t="shared" si="34"/>
        <v>0</v>
      </c>
      <c r="W199" s="34">
        <f t="shared" si="34"/>
        <v>0</v>
      </c>
      <c r="X199" s="68">
        <f t="shared" si="34"/>
        <v>110.26701</v>
      </c>
      <c r="Y199" s="59">
        <f>X199/G199*100</f>
        <v>8.406202019616781</v>
      </c>
    </row>
    <row r="200" spans="1:25" ht="63.75" outlineLevel="4" thickBot="1">
      <c r="A200" s="96" t="s">
        <v>337</v>
      </c>
      <c r="B200" s="92">
        <v>951</v>
      </c>
      <c r="C200" s="93" t="s">
        <v>58</v>
      </c>
      <c r="D200" s="93" t="s">
        <v>339</v>
      </c>
      <c r="E200" s="93" t="s">
        <v>5</v>
      </c>
      <c r="F200" s="93"/>
      <c r="G200" s="147">
        <f>G201</f>
        <v>4672.386</v>
      </c>
      <c r="H200" s="55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82"/>
      <c r="Y200" s="59"/>
    </row>
    <row r="201" spans="1:25" ht="32.25" outlineLevel="4" thickBot="1">
      <c r="A201" s="5" t="s">
        <v>107</v>
      </c>
      <c r="B201" s="21">
        <v>951</v>
      </c>
      <c r="C201" s="6" t="s">
        <v>58</v>
      </c>
      <c r="D201" s="6" t="s">
        <v>339</v>
      </c>
      <c r="E201" s="6" t="s">
        <v>101</v>
      </c>
      <c r="F201" s="6"/>
      <c r="G201" s="151">
        <f>G202</f>
        <v>4672.386</v>
      </c>
      <c r="H201" s="55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82"/>
      <c r="Y201" s="59"/>
    </row>
    <row r="202" spans="1:25" ht="32.25" outlineLevel="4" thickBot="1">
      <c r="A202" s="90" t="s">
        <v>109</v>
      </c>
      <c r="B202" s="94">
        <v>951</v>
      </c>
      <c r="C202" s="95" t="s">
        <v>58</v>
      </c>
      <c r="D202" s="95" t="s">
        <v>339</v>
      </c>
      <c r="E202" s="95" t="s">
        <v>103</v>
      </c>
      <c r="F202" s="95"/>
      <c r="G202" s="146">
        <v>4672.386</v>
      </c>
      <c r="H202" s="55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82"/>
      <c r="Y202" s="59"/>
    </row>
    <row r="203" spans="1:25" ht="63.75" outlineLevel="4" thickBot="1">
      <c r="A203" s="96" t="s">
        <v>338</v>
      </c>
      <c r="B203" s="92">
        <v>951</v>
      </c>
      <c r="C203" s="93" t="s">
        <v>58</v>
      </c>
      <c r="D203" s="93" t="s">
        <v>340</v>
      </c>
      <c r="E203" s="93" t="s">
        <v>5</v>
      </c>
      <c r="F203" s="93"/>
      <c r="G203" s="147">
        <f>G204</f>
        <v>5715.88</v>
      </c>
      <c r="H203" s="55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82"/>
      <c r="Y203" s="59"/>
    </row>
    <row r="204" spans="1:25" ht="16.5" outlineLevel="4" thickBot="1">
      <c r="A204" s="90" t="s">
        <v>127</v>
      </c>
      <c r="B204" s="94">
        <v>951</v>
      </c>
      <c r="C204" s="95" t="s">
        <v>58</v>
      </c>
      <c r="D204" s="95" t="s">
        <v>340</v>
      </c>
      <c r="E204" s="95" t="s">
        <v>126</v>
      </c>
      <c r="F204" s="95"/>
      <c r="G204" s="146">
        <v>5715.88</v>
      </c>
      <c r="H204" s="55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82"/>
      <c r="Y204" s="59"/>
    </row>
    <row r="205" spans="1:25" ht="32.25" outlineLevel="4" thickBot="1">
      <c r="A205" s="150" t="s">
        <v>311</v>
      </c>
      <c r="B205" s="92">
        <v>951</v>
      </c>
      <c r="C205" s="93" t="s">
        <v>58</v>
      </c>
      <c r="D205" s="93" t="s">
        <v>312</v>
      </c>
      <c r="E205" s="93" t="s">
        <v>5</v>
      </c>
      <c r="F205" s="93"/>
      <c r="G205" s="147">
        <f>G206</f>
        <v>0</v>
      </c>
      <c r="H205" s="55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82"/>
      <c r="Y205" s="59"/>
    </row>
    <row r="206" spans="1:25" ht="32.25" outlineLevel="4" thickBot="1">
      <c r="A206" s="5" t="s">
        <v>107</v>
      </c>
      <c r="B206" s="21">
        <v>951</v>
      </c>
      <c r="C206" s="6" t="s">
        <v>58</v>
      </c>
      <c r="D206" s="6" t="s">
        <v>312</v>
      </c>
      <c r="E206" s="6" t="s">
        <v>101</v>
      </c>
      <c r="F206" s="6"/>
      <c r="G206" s="151">
        <f>G207</f>
        <v>0</v>
      </c>
      <c r="H206" s="55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82"/>
      <c r="Y206" s="59"/>
    </row>
    <row r="207" spans="1:25" ht="32.25" outlineLevel="4" thickBot="1">
      <c r="A207" s="90" t="s">
        <v>109</v>
      </c>
      <c r="B207" s="94">
        <v>951</v>
      </c>
      <c r="C207" s="95" t="s">
        <v>58</v>
      </c>
      <c r="D207" s="95" t="s">
        <v>312</v>
      </c>
      <c r="E207" s="95" t="s">
        <v>103</v>
      </c>
      <c r="F207" s="95"/>
      <c r="G207" s="146">
        <v>0</v>
      </c>
      <c r="H207" s="55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82"/>
      <c r="Y207" s="59"/>
    </row>
    <row r="208" spans="1:25" ht="32.25" outlineLevel="4" thickBot="1">
      <c r="A208" s="8" t="s">
        <v>351</v>
      </c>
      <c r="B208" s="19">
        <v>951</v>
      </c>
      <c r="C208" s="9" t="s">
        <v>58</v>
      </c>
      <c r="D208" s="9" t="s">
        <v>193</v>
      </c>
      <c r="E208" s="9" t="s">
        <v>5</v>
      </c>
      <c r="F208" s="9"/>
      <c r="G208" s="145">
        <f>G209</f>
        <v>0</v>
      </c>
      <c r="H208" s="55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82"/>
      <c r="Y208" s="59"/>
    </row>
    <row r="209" spans="1:25" ht="95.25" outlineLevel="4" thickBot="1">
      <c r="A209" s="150" t="s">
        <v>309</v>
      </c>
      <c r="B209" s="92">
        <v>951</v>
      </c>
      <c r="C209" s="93" t="s">
        <v>58</v>
      </c>
      <c r="D209" s="93" t="s">
        <v>310</v>
      </c>
      <c r="E209" s="93" t="s">
        <v>5</v>
      </c>
      <c r="F209" s="93"/>
      <c r="G209" s="147">
        <f>G210</f>
        <v>0</v>
      </c>
      <c r="H209" s="55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82"/>
      <c r="Y209" s="59"/>
    </row>
    <row r="210" spans="1:25" ht="32.25" outlineLevel="4" thickBot="1">
      <c r="A210" s="5" t="s">
        <v>107</v>
      </c>
      <c r="B210" s="21">
        <v>951</v>
      </c>
      <c r="C210" s="6" t="s">
        <v>58</v>
      </c>
      <c r="D210" s="6" t="s">
        <v>310</v>
      </c>
      <c r="E210" s="6" t="s">
        <v>101</v>
      </c>
      <c r="F210" s="6"/>
      <c r="G210" s="151">
        <f>G211</f>
        <v>0</v>
      </c>
      <c r="H210" s="55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82"/>
      <c r="Y210" s="59"/>
    </row>
    <row r="211" spans="1:25" ht="32.25" outlineLevel="4" thickBot="1">
      <c r="A211" s="90" t="s">
        <v>109</v>
      </c>
      <c r="B211" s="94">
        <v>951</v>
      </c>
      <c r="C211" s="95" t="s">
        <v>58</v>
      </c>
      <c r="D211" s="95" t="s">
        <v>310</v>
      </c>
      <c r="E211" s="95" t="s">
        <v>103</v>
      </c>
      <c r="F211" s="95"/>
      <c r="G211" s="146">
        <v>0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82"/>
      <c r="Y211" s="59"/>
    </row>
    <row r="212" spans="1:25" ht="16.5" outlineLevel="5" thickBot="1">
      <c r="A212" s="8" t="s">
        <v>33</v>
      </c>
      <c r="B212" s="19">
        <v>951</v>
      </c>
      <c r="C212" s="9" t="s">
        <v>12</v>
      </c>
      <c r="D212" s="9" t="s">
        <v>6</v>
      </c>
      <c r="E212" s="9" t="s">
        <v>5</v>
      </c>
      <c r="F212" s="9"/>
      <c r="G212" s="145">
        <f>G213+G218</f>
        <v>1006.909</v>
      </c>
      <c r="H212" s="26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44"/>
      <c r="X212" s="65">
        <v>110.26701</v>
      </c>
      <c r="Y212" s="59">
        <f>X212/G212*100</f>
        <v>10.951040262824147</v>
      </c>
    </row>
    <row r="213" spans="1:25" ht="32.25" outlineLevel="5" thickBot="1">
      <c r="A213" s="114" t="s">
        <v>144</v>
      </c>
      <c r="B213" s="19">
        <v>951</v>
      </c>
      <c r="C213" s="9" t="s">
        <v>12</v>
      </c>
      <c r="D213" s="9" t="s">
        <v>145</v>
      </c>
      <c r="E213" s="9" t="s">
        <v>5</v>
      </c>
      <c r="F213" s="9"/>
      <c r="G213" s="145">
        <f>G214</f>
        <v>593</v>
      </c>
      <c r="H213" s="26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44"/>
      <c r="X213" s="65"/>
      <c r="Y213" s="59"/>
    </row>
    <row r="214" spans="1:25" ht="32.25" outlineLevel="5" thickBot="1">
      <c r="A214" s="114" t="s">
        <v>146</v>
      </c>
      <c r="B214" s="19">
        <v>951</v>
      </c>
      <c r="C214" s="9" t="s">
        <v>12</v>
      </c>
      <c r="D214" s="9" t="s">
        <v>147</v>
      </c>
      <c r="E214" s="9" t="s">
        <v>5</v>
      </c>
      <c r="F214" s="9"/>
      <c r="G214" s="145">
        <f>G215</f>
        <v>593</v>
      </c>
      <c r="H214" s="31">
        <f aca="true" t="shared" si="35" ref="H214:X214">H215</f>
        <v>0</v>
      </c>
      <c r="I214" s="31">
        <f t="shared" si="35"/>
        <v>0</v>
      </c>
      <c r="J214" s="31">
        <f t="shared" si="35"/>
        <v>0</v>
      </c>
      <c r="K214" s="31">
        <f t="shared" si="35"/>
        <v>0</v>
      </c>
      <c r="L214" s="31">
        <f t="shared" si="35"/>
        <v>0</v>
      </c>
      <c r="M214" s="31">
        <f t="shared" si="35"/>
        <v>0</v>
      </c>
      <c r="N214" s="31">
        <f t="shared" si="35"/>
        <v>0</v>
      </c>
      <c r="O214" s="31">
        <f t="shared" si="35"/>
        <v>0</v>
      </c>
      <c r="P214" s="31">
        <f t="shared" si="35"/>
        <v>0</v>
      </c>
      <c r="Q214" s="31">
        <f t="shared" si="35"/>
        <v>0</v>
      </c>
      <c r="R214" s="31">
        <f t="shared" si="35"/>
        <v>0</v>
      </c>
      <c r="S214" s="31">
        <f t="shared" si="35"/>
        <v>0</v>
      </c>
      <c r="T214" s="31">
        <f t="shared" si="35"/>
        <v>0</v>
      </c>
      <c r="U214" s="31">
        <f t="shared" si="35"/>
        <v>0</v>
      </c>
      <c r="V214" s="31">
        <f t="shared" si="35"/>
        <v>0</v>
      </c>
      <c r="W214" s="31">
        <f t="shared" si="35"/>
        <v>0</v>
      </c>
      <c r="X214" s="66">
        <f t="shared" si="35"/>
        <v>2639.87191</v>
      </c>
      <c r="Y214" s="59">
        <f>X214/G214*100</f>
        <v>445.1723288364249</v>
      </c>
    </row>
    <row r="215" spans="1:25" ht="48" outlineLevel="5" thickBot="1">
      <c r="A215" s="116" t="s">
        <v>186</v>
      </c>
      <c r="B215" s="92">
        <v>951</v>
      </c>
      <c r="C215" s="109" t="s">
        <v>12</v>
      </c>
      <c r="D215" s="109" t="s">
        <v>187</v>
      </c>
      <c r="E215" s="109" t="s">
        <v>5</v>
      </c>
      <c r="F215" s="109"/>
      <c r="G215" s="153">
        <f>G216</f>
        <v>593</v>
      </c>
      <c r="H215" s="26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44"/>
      <c r="X215" s="65">
        <v>2639.87191</v>
      </c>
      <c r="Y215" s="59">
        <f>X215/G215*100</f>
        <v>445.1723288364249</v>
      </c>
    </row>
    <row r="216" spans="1:25" ht="32.25" outlineLevel="5" thickBot="1">
      <c r="A216" s="5" t="s">
        <v>107</v>
      </c>
      <c r="B216" s="21">
        <v>951</v>
      </c>
      <c r="C216" s="6" t="s">
        <v>12</v>
      </c>
      <c r="D216" s="6" t="s">
        <v>187</v>
      </c>
      <c r="E216" s="6" t="s">
        <v>101</v>
      </c>
      <c r="F216" s="6"/>
      <c r="G216" s="151">
        <f>G217</f>
        <v>593</v>
      </c>
      <c r="H216" s="5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75"/>
      <c r="Y216" s="59"/>
    </row>
    <row r="217" spans="1:25" ht="32.25" outlineLevel="5" thickBot="1">
      <c r="A217" s="90" t="s">
        <v>109</v>
      </c>
      <c r="B217" s="94">
        <v>951</v>
      </c>
      <c r="C217" s="95" t="s">
        <v>12</v>
      </c>
      <c r="D217" s="95" t="s">
        <v>187</v>
      </c>
      <c r="E217" s="95" t="s">
        <v>103</v>
      </c>
      <c r="F217" s="95"/>
      <c r="G217" s="146">
        <v>593</v>
      </c>
      <c r="H217" s="55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75"/>
      <c r="Y217" s="59"/>
    </row>
    <row r="218" spans="1:25" ht="16.5" outlineLevel="5" thickBot="1">
      <c r="A218" s="13" t="s">
        <v>168</v>
      </c>
      <c r="B218" s="19">
        <v>951</v>
      </c>
      <c r="C218" s="9" t="s">
        <v>12</v>
      </c>
      <c r="D218" s="9" t="s">
        <v>6</v>
      </c>
      <c r="E218" s="9" t="s">
        <v>5</v>
      </c>
      <c r="F218" s="9"/>
      <c r="G218" s="145">
        <f>G219+G226</f>
        <v>413.909</v>
      </c>
      <c r="H218" s="55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75"/>
      <c r="Y218" s="59"/>
    </row>
    <row r="219" spans="1:25" ht="32.25" outlineLevel="5" thickBot="1">
      <c r="A219" s="96" t="s">
        <v>352</v>
      </c>
      <c r="B219" s="92">
        <v>951</v>
      </c>
      <c r="C219" s="93" t="s">
        <v>12</v>
      </c>
      <c r="D219" s="93" t="s">
        <v>188</v>
      </c>
      <c r="E219" s="93" t="s">
        <v>5</v>
      </c>
      <c r="F219" s="93"/>
      <c r="G219" s="147">
        <f>G220+G223+G225+G224</f>
        <v>350</v>
      </c>
      <c r="H219" s="55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75"/>
      <c r="Y219" s="59"/>
    </row>
    <row r="220" spans="1:25" ht="48" outlineLevel="5" thickBot="1">
      <c r="A220" s="5" t="s">
        <v>189</v>
      </c>
      <c r="B220" s="21">
        <v>951</v>
      </c>
      <c r="C220" s="6" t="s">
        <v>12</v>
      </c>
      <c r="D220" s="6" t="s">
        <v>190</v>
      </c>
      <c r="E220" s="6" t="s">
        <v>5</v>
      </c>
      <c r="F220" s="6"/>
      <c r="G220" s="151">
        <f>G221</f>
        <v>50</v>
      </c>
      <c r="H220" s="55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75"/>
      <c r="Y220" s="59"/>
    </row>
    <row r="221" spans="1:25" ht="32.25" outlineLevel="5" thickBot="1">
      <c r="A221" s="90" t="s">
        <v>107</v>
      </c>
      <c r="B221" s="94">
        <v>951</v>
      </c>
      <c r="C221" s="95" t="s">
        <v>12</v>
      </c>
      <c r="D221" s="95" t="s">
        <v>190</v>
      </c>
      <c r="E221" s="95" t="s">
        <v>101</v>
      </c>
      <c r="F221" s="95"/>
      <c r="G221" s="146">
        <f>G222</f>
        <v>50</v>
      </c>
      <c r="H221" s="55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75"/>
      <c r="Y221" s="59"/>
    </row>
    <row r="222" spans="1:25" ht="32.25" outlineLevel="6" thickBot="1">
      <c r="A222" s="90" t="s">
        <v>109</v>
      </c>
      <c r="B222" s="94">
        <v>951</v>
      </c>
      <c r="C222" s="95" t="s">
        <v>12</v>
      </c>
      <c r="D222" s="95" t="s">
        <v>190</v>
      </c>
      <c r="E222" s="95" t="s">
        <v>103</v>
      </c>
      <c r="F222" s="95"/>
      <c r="G222" s="146">
        <v>50</v>
      </c>
      <c r="H222" s="29" t="e">
        <f>#REF!+H223</f>
        <v>#REF!</v>
      </c>
      <c r="I222" s="29" t="e">
        <f>#REF!+I223</f>
        <v>#REF!</v>
      </c>
      <c r="J222" s="29" t="e">
        <f>#REF!+J223</f>
        <v>#REF!</v>
      </c>
      <c r="K222" s="29" t="e">
        <f>#REF!+K223</f>
        <v>#REF!</v>
      </c>
      <c r="L222" s="29" t="e">
        <f>#REF!+L223</f>
        <v>#REF!</v>
      </c>
      <c r="M222" s="29" t="e">
        <f>#REF!+M223</f>
        <v>#REF!</v>
      </c>
      <c r="N222" s="29" t="e">
        <f>#REF!+N223</f>
        <v>#REF!</v>
      </c>
      <c r="O222" s="29" t="e">
        <f>#REF!+O223</f>
        <v>#REF!</v>
      </c>
      <c r="P222" s="29" t="e">
        <f>#REF!+P223</f>
        <v>#REF!</v>
      </c>
      <c r="Q222" s="29" t="e">
        <f>#REF!+Q223</f>
        <v>#REF!</v>
      </c>
      <c r="R222" s="29" t="e">
        <f>#REF!+R223</f>
        <v>#REF!</v>
      </c>
      <c r="S222" s="29" t="e">
        <f>#REF!+S223</f>
        <v>#REF!</v>
      </c>
      <c r="T222" s="29" t="e">
        <f>#REF!+T223</f>
        <v>#REF!</v>
      </c>
      <c r="U222" s="29" t="e">
        <f>#REF!+U223</f>
        <v>#REF!</v>
      </c>
      <c r="V222" s="29" t="e">
        <f>#REF!+V223</f>
        <v>#REF!</v>
      </c>
      <c r="W222" s="29" t="e">
        <f>#REF!+W223</f>
        <v>#REF!</v>
      </c>
      <c r="X222" s="73" t="e">
        <f>#REF!+X223</f>
        <v>#REF!</v>
      </c>
      <c r="Y222" s="59" t="e">
        <f>X222/G222*100</f>
        <v>#REF!</v>
      </c>
    </row>
    <row r="223" spans="1:25" ht="32.25" outlineLevel="3" thickBot="1">
      <c r="A223" s="5" t="s">
        <v>191</v>
      </c>
      <c r="B223" s="21">
        <v>951</v>
      </c>
      <c r="C223" s="6" t="s">
        <v>12</v>
      </c>
      <c r="D223" s="6" t="s">
        <v>192</v>
      </c>
      <c r="E223" s="6" t="s">
        <v>125</v>
      </c>
      <c r="F223" s="6"/>
      <c r="G223" s="151">
        <v>50</v>
      </c>
      <c r="H223" s="31">
        <f aca="true" t="shared" si="36" ref="H223:X223">H226+H255</f>
        <v>0</v>
      </c>
      <c r="I223" s="31">
        <f t="shared" si="36"/>
        <v>0</v>
      </c>
      <c r="J223" s="31">
        <f t="shared" si="36"/>
        <v>0</v>
      </c>
      <c r="K223" s="31">
        <f t="shared" si="36"/>
        <v>0</v>
      </c>
      <c r="L223" s="31">
        <f t="shared" si="36"/>
        <v>0</v>
      </c>
      <c r="M223" s="31">
        <f t="shared" si="36"/>
        <v>0</v>
      </c>
      <c r="N223" s="31">
        <f t="shared" si="36"/>
        <v>0</v>
      </c>
      <c r="O223" s="31">
        <f t="shared" si="36"/>
        <v>0</v>
      </c>
      <c r="P223" s="31">
        <f t="shared" si="36"/>
        <v>0</v>
      </c>
      <c r="Q223" s="31">
        <f t="shared" si="36"/>
        <v>0</v>
      </c>
      <c r="R223" s="31">
        <f t="shared" si="36"/>
        <v>0</v>
      </c>
      <c r="S223" s="31">
        <f t="shared" si="36"/>
        <v>0</v>
      </c>
      <c r="T223" s="31">
        <f t="shared" si="36"/>
        <v>0</v>
      </c>
      <c r="U223" s="31">
        <f t="shared" si="36"/>
        <v>0</v>
      </c>
      <c r="V223" s="31">
        <f t="shared" si="36"/>
        <v>0</v>
      </c>
      <c r="W223" s="31">
        <f t="shared" si="36"/>
        <v>0</v>
      </c>
      <c r="X223" s="66">
        <f t="shared" si="36"/>
        <v>5468.4002</v>
      </c>
      <c r="Y223" s="59">
        <f>X223/G223*100</f>
        <v>10936.8004</v>
      </c>
    </row>
    <row r="224" spans="1:25" ht="32.25" outlineLevel="3" thickBot="1">
      <c r="A224" s="5" t="s">
        <v>392</v>
      </c>
      <c r="B224" s="21">
        <v>951</v>
      </c>
      <c r="C224" s="6" t="s">
        <v>12</v>
      </c>
      <c r="D224" s="6" t="s">
        <v>391</v>
      </c>
      <c r="E224" s="6" t="s">
        <v>125</v>
      </c>
      <c r="F224" s="6"/>
      <c r="G224" s="151">
        <v>217.197</v>
      </c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66"/>
      <c r="Y224" s="59"/>
    </row>
    <row r="225" spans="1:25" ht="32.25" outlineLevel="3" thickBot="1">
      <c r="A225" s="5" t="s">
        <v>313</v>
      </c>
      <c r="B225" s="21">
        <v>951</v>
      </c>
      <c r="C225" s="6" t="s">
        <v>12</v>
      </c>
      <c r="D225" s="6" t="s">
        <v>314</v>
      </c>
      <c r="E225" s="6" t="s">
        <v>125</v>
      </c>
      <c r="F225" s="6"/>
      <c r="G225" s="151">
        <v>32.803</v>
      </c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66"/>
      <c r="Y225" s="59"/>
    </row>
    <row r="226" spans="1:25" ht="35.25" customHeight="1" outlineLevel="3" thickBot="1">
      <c r="A226" s="96" t="s">
        <v>351</v>
      </c>
      <c r="B226" s="92">
        <v>951</v>
      </c>
      <c r="C226" s="93" t="s">
        <v>12</v>
      </c>
      <c r="D226" s="93" t="s">
        <v>193</v>
      </c>
      <c r="E226" s="93" t="s">
        <v>5</v>
      </c>
      <c r="F226" s="93"/>
      <c r="G226" s="16">
        <f>G227</f>
        <v>63.909</v>
      </c>
      <c r="H226" s="32">
        <f aca="true" t="shared" si="37" ref="H226:X226">H227</f>
        <v>0</v>
      </c>
      <c r="I226" s="32">
        <f t="shared" si="37"/>
        <v>0</v>
      </c>
      <c r="J226" s="32">
        <f t="shared" si="37"/>
        <v>0</v>
      </c>
      <c r="K226" s="32">
        <f t="shared" si="37"/>
        <v>0</v>
      </c>
      <c r="L226" s="32">
        <f t="shared" si="37"/>
        <v>0</v>
      </c>
      <c r="M226" s="32">
        <f t="shared" si="37"/>
        <v>0</v>
      </c>
      <c r="N226" s="32">
        <f t="shared" si="37"/>
        <v>0</v>
      </c>
      <c r="O226" s="32">
        <f t="shared" si="37"/>
        <v>0</v>
      </c>
      <c r="P226" s="32">
        <f t="shared" si="37"/>
        <v>0</v>
      </c>
      <c r="Q226" s="32">
        <f t="shared" si="37"/>
        <v>0</v>
      </c>
      <c r="R226" s="32">
        <f t="shared" si="37"/>
        <v>0</v>
      </c>
      <c r="S226" s="32">
        <f t="shared" si="37"/>
        <v>0</v>
      </c>
      <c r="T226" s="32">
        <f t="shared" si="37"/>
        <v>0</v>
      </c>
      <c r="U226" s="32">
        <f t="shared" si="37"/>
        <v>0</v>
      </c>
      <c r="V226" s="32">
        <f t="shared" si="37"/>
        <v>0</v>
      </c>
      <c r="W226" s="32">
        <f t="shared" si="37"/>
        <v>0</v>
      </c>
      <c r="X226" s="67">
        <f t="shared" si="37"/>
        <v>468.4002</v>
      </c>
      <c r="Y226" s="59">
        <f>X226/G226*100</f>
        <v>732.9174294700276</v>
      </c>
    </row>
    <row r="227" spans="1:25" ht="48" outlineLevel="5" thickBot="1">
      <c r="A227" s="5" t="s">
        <v>194</v>
      </c>
      <c r="B227" s="21">
        <v>951</v>
      </c>
      <c r="C227" s="6" t="s">
        <v>12</v>
      </c>
      <c r="D227" s="6" t="s">
        <v>195</v>
      </c>
      <c r="E227" s="6" t="s">
        <v>5</v>
      </c>
      <c r="F227" s="6"/>
      <c r="G227" s="7">
        <f>G228</f>
        <v>63.909</v>
      </c>
      <c r="H227" s="26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44"/>
      <c r="X227" s="65">
        <v>468.4002</v>
      </c>
      <c r="Y227" s="59">
        <f>X227/G227*100</f>
        <v>732.9174294700276</v>
      </c>
    </row>
    <row r="228" spans="1:25" ht="32.25" outlineLevel="5" thickBot="1">
      <c r="A228" s="90" t="s">
        <v>107</v>
      </c>
      <c r="B228" s="94">
        <v>951</v>
      </c>
      <c r="C228" s="95" t="s">
        <v>12</v>
      </c>
      <c r="D228" s="95" t="s">
        <v>195</v>
      </c>
      <c r="E228" s="95" t="s">
        <v>101</v>
      </c>
      <c r="F228" s="95"/>
      <c r="G228" s="100">
        <f>G229</f>
        <v>63.909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75"/>
      <c r="Y228" s="59"/>
    </row>
    <row r="229" spans="1:25" ht="32.25" outlineLevel="5" thickBot="1">
      <c r="A229" s="90" t="s">
        <v>109</v>
      </c>
      <c r="B229" s="94">
        <v>951</v>
      </c>
      <c r="C229" s="95" t="s">
        <v>12</v>
      </c>
      <c r="D229" s="95" t="s">
        <v>195</v>
      </c>
      <c r="E229" s="95" t="s">
        <v>103</v>
      </c>
      <c r="F229" s="95"/>
      <c r="G229" s="100">
        <v>63.909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75"/>
      <c r="Y229" s="59"/>
    </row>
    <row r="230" spans="1:25" ht="16.5" outlineLevel="5" thickBot="1">
      <c r="A230" s="110" t="s">
        <v>59</v>
      </c>
      <c r="B230" s="18">
        <v>951</v>
      </c>
      <c r="C230" s="39" t="s">
        <v>51</v>
      </c>
      <c r="D230" s="39" t="s">
        <v>6</v>
      </c>
      <c r="E230" s="39" t="s">
        <v>5</v>
      </c>
      <c r="F230" s="39"/>
      <c r="G230" s="164">
        <f>G243+G231+G237</f>
        <v>5450.661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75"/>
      <c r="Y230" s="59"/>
    </row>
    <row r="231" spans="1:25" ht="16.5" outlineLevel="5" thickBot="1">
      <c r="A231" s="80" t="s">
        <v>331</v>
      </c>
      <c r="B231" s="19">
        <v>951</v>
      </c>
      <c r="C231" s="9" t="s">
        <v>333</v>
      </c>
      <c r="D231" s="9" t="s">
        <v>6</v>
      </c>
      <c r="E231" s="9" t="s">
        <v>5</v>
      </c>
      <c r="F231" s="9"/>
      <c r="G231" s="145">
        <f>G232</f>
        <v>1154.556</v>
      </c>
      <c r="H231" s="55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75"/>
      <c r="Y231" s="59"/>
    </row>
    <row r="232" spans="1:25" ht="32.25" outlineLevel="5" thickBot="1">
      <c r="A232" s="114" t="s">
        <v>144</v>
      </c>
      <c r="B232" s="19">
        <v>951</v>
      </c>
      <c r="C232" s="9" t="s">
        <v>333</v>
      </c>
      <c r="D232" s="9" t="s">
        <v>145</v>
      </c>
      <c r="E232" s="9" t="s">
        <v>5</v>
      </c>
      <c r="F232" s="9"/>
      <c r="G232" s="145">
        <f>G233</f>
        <v>1154.556</v>
      </c>
      <c r="H232" s="55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75"/>
      <c r="Y232" s="59"/>
    </row>
    <row r="233" spans="1:25" ht="32.25" outlineLevel="5" thickBot="1">
      <c r="A233" s="114" t="s">
        <v>146</v>
      </c>
      <c r="B233" s="19">
        <v>951</v>
      </c>
      <c r="C233" s="9" t="s">
        <v>333</v>
      </c>
      <c r="D233" s="9" t="s">
        <v>147</v>
      </c>
      <c r="E233" s="9" t="s">
        <v>5</v>
      </c>
      <c r="F233" s="9"/>
      <c r="G233" s="145">
        <f>G234</f>
        <v>1154.556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75"/>
      <c r="Y233" s="59"/>
    </row>
    <row r="234" spans="1:25" ht="16.5" outlineLevel="5" thickBot="1">
      <c r="A234" s="152" t="s">
        <v>332</v>
      </c>
      <c r="B234" s="92">
        <v>951</v>
      </c>
      <c r="C234" s="93" t="s">
        <v>333</v>
      </c>
      <c r="D234" s="93" t="s">
        <v>334</v>
      </c>
      <c r="E234" s="93" t="s">
        <v>5</v>
      </c>
      <c r="F234" s="93"/>
      <c r="G234" s="147">
        <f>G235</f>
        <v>1154.556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5"/>
      <c r="Y234" s="59"/>
    </row>
    <row r="235" spans="1:25" ht="32.25" outlineLevel="5" thickBot="1">
      <c r="A235" s="5" t="s">
        <v>107</v>
      </c>
      <c r="B235" s="21">
        <v>951</v>
      </c>
      <c r="C235" s="6" t="s">
        <v>333</v>
      </c>
      <c r="D235" s="6" t="s">
        <v>334</v>
      </c>
      <c r="E235" s="6" t="s">
        <v>101</v>
      </c>
      <c r="F235" s="6"/>
      <c r="G235" s="151">
        <f>G236</f>
        <v>1154.556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5"/>
      <c r="Y235" s="59"/>
    </row>
    <row r="236" spans="1:25" ht="32.25" outlineLevel="5" thickBot="1">
      <c r="A236" s="90" t="s">
        <v>109</v>
      </c>
      <c r="B236" s="94">
        <v>951</v>
      </c>
      <c r="C236" s="95" t="s">
        <v>333</v>
      </c>
      <c r="D236" s="95" t="s">
        <v>334</v>
      </c>
      <c r="E236" s="95" t="s">
        <v>103</v>
      </c>
      <c r="F236" s="95"/>
      <c r="G236" s="146">
        <v>1154.556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</row>
    <row r="237" spans="1:25" ht="16.5" outlineLevel="5" thickBot="1">
      <c r="A237" s="80" t="s">
        <v>377</v>
      </c>
      <c r="B237" s="19">
        <v>951</v>
      </c>
      <c r="C237" s="9" t="s">
        <v>379</v>
      </c>
      <c r="D237" s="9" t="s">
        <v>6</v>
      </c>
      <c r="E237" s="9" t="s">
        <v>5</v>
      </c>
      <c r="F237" s="95"/>
      <c r="G237" s="145">
        <f>G238</f>
        <v>1730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</row>
    <row r="238" spans="1:25" ht="16.5" outlineLevel="5" thickBot="1">
      <c r="A238" s="13" t="s">
        <v>196</v>
      </c>
      <c r="B238" s="19">
        <v>951</v>
      </c>
      <c r="C238" s="9" t="s">
        <v>379</v>
      </c>
      <c r="D238" s="9" t="s">
        <v>6</v>
      </c>
      <c r="E238" s="9" t="s">
        <v>5</v>
      </c>
      <c r="F238" s="95"/>
      <c r="G238" s="145">
        <f>G239</f>
        <v>1730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</row>
    <row r="239" spans="1:25" ht="32.25" outlineLevel="5" thickBot="1">
      <c r="A239" s="96" t="s">
        <v>353</v>
      </c>
      <c r="B239" s="92">
        <v>951</v>
      </c>
      <c r="C239" s="93" t="s">
        <v>379</v>
      </c>
      <c r="D239" s="93" t="s">
        <v>327</v>
      </c>
      <c r="E239" s="93" t="s">
        <v>5</v>
      </c>
      <c r="F239" s="93"/>
      <c r="G239" s="147">
        <f>G240</f>
        <v>1730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</row>
    <row r="240" spans="1:25" ht="48" outlineLevel="5" thickBot="1">
      <c r="A240" s="5" t="s">
        <v>378</v>
      </c>
      <c r="B240" s="21">
        <v>951</v>
      </c>
      <c r="C240" s="6" t="s">
        <v>379</v>
      </c>
      <c r="D240" s="6" t="s">
        <v>380</v>
      </c>
      <c r="E240" s="6" t="s">
        <v>5</v>
      </c>
      <c r="F240" s="6"/>
      <c r="G240" s="151">
        <f>G241</f>
        <v>1730</v>
      </c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75"/>
      <c r="Y240" s="59"/>
    </row>
    <row r="241" spans="1:25" ht="32.25" outlineLevel="5" thickBot="1">
      <c r="A241" s="90" t="s">
        <v>107</v>
      </c>
      <c r="B241" s="94">
        <v>951</v>
      </c>
      <c r="C241" s="95" t="s">
        <v>379</v>
      </c>
      <c r="D241" s="95" t="s">
        <v>380</v>
      </c>
      <c r="E241" s="95" t="s">
        <v>101</v>
      </c>
      <c r="F241" s="95"/>
      <c r="G241" s="146">
        <f>G242</f>
        <v>1730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</row>
    <row r="242" spans="1:25" ht="32.25" outlineLevel="5" thickBot="1">
      <c r="A242" s="90" t="s">
        <v>109</v>
      </c>
      <c r="B242" s="94">
        <v>951</v>
      </c>
      <c r="C242" s="95" t="s">
        <v>379</v>
      </c>
      <c r="D242" s="95" t="s">
        <v>380</v>
      </c>
      <c r="E242" s="95" t="s">
        <v>103</v>
      </c>
      <c r="F242" s="95"/>
      <c r="G242" s="146">
        <v>1730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</row>
    <row r="243" spans="1:25" ht="32.25" outlineLevel="5" thickBot="1">
      <c r="A243" s="8" t="s">
        <v>34</v>
      </c>
      <c r="B243" s="19">
        <v>951</v>
      </c>
      <c r="C243" s="9" t="s">
        <v>13</v>
      </c>
      <c r="D243" s="9" t="s">
        <v>6</v>
      </c>
      <c r="E243" s="9" t="s">
        <v>5</v>
      </c>
      <c r="F243" s="9"/>
      <c r="G243" s="145">
        <f>G254+G244</f>
        <v>2566.105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</row>
    <row r="244" spans="1:25" ht="32.25" outlineLevel="5" thickBot="1">
      <c r="A244" s="114" t="s">
        <v>144</v>
      </c>
      <c r="B244" s="19">
        <v>951</v>
      </c>
      <c r="C244" s="9" t="s">
        <v>13</v>
      </c>
      <c r="D244" s="9" t="s">
        <v>145</v>
      </c>
      <c r="E244" s="9" t="s">
        <v>5</v>
      </c>
      <c r="F244" s="9"/>
      <c r="G244" s="10">
        <f>G245</f>
        <v>50.36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</row>
    <row r="245" spans="1:25" ht="32.25" outlineLevel="5" thickBot="1">
      <c r="A245" s="114" t="s">
        <v>146</v>
      </c>
      <c r="B245" s="19">
        <v>951</v>
      </c>
      <c r="C245" s="9" t="s">
        <v>13</v>
      </c>
      <c r="D245" s="9" t="s">
        <v>147</v>
      </c>
      <c r="E245" s="9" t="s">
        <v>5</v>
      </c>
      <c r="F245" s="9"/>
      <c r="G245" s="10">
        <f>G246+G251</f>
        <v>50.36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</row>
    <row r="246" spans="1:25" ht="48" outlineLevel="5" thickBot="1">
      <c r="A246" s="116" t="s">
        <v>289</v>
      </c>
      <c r="B246" s="92">
        <v>951</v>
      </c>
      <c r="C246" s="93" t="s">
        <v>13</v>
      </c>
      <c r="D246" s="93" t="s">
        <v>288</v>
      </c>
      <c r="E246" s="93" t="s">
        <v>5</v>
      </c>
      <c r="F246" s="93"/>
      <c r="G246" s="16">
        <f>G247+G249</f>
        <v>0.36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</row>
    <row r="247" spans="1:25" ht="16.5" outlineLevel="5" thickBot="1">
      <c r="A247" s="5" t="s">
        <v>99</v>
      </c>
      <c r="B247" s="21">
        <v>951</v>
      </c>
      <c r="C247" s="6" t="s">
        <v>13</v>
      </c>
      <c r="D247" s="6" t="s">
        <v>288</v>
      </c>
      <c r="E247" s="6" t="s">
        <v>95</v>
      </c>
      <c r="F247" s="6"/>
      <c r="G247" s="7">
        <f>G248</f>
        <v>0.3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</row>
    <row r="248" spans="1:25" ht="16.5" outlineLevel="5" thickBot="1">
      <c r="A248" s="90" t="s">
        <v>99</v>
      </c>
      <c r="B248" s="94">
        <v>951</v>
      </c>
      <c r="C248" s="95" t="s">
        <v>13</v>
      </c>
      <c r="D248" s="95" t="s">
        <v>288</v>
      </c>
      <c r="E248" s="95" t="s">
        <v>96</v>
      </c>
      <c r="F248" s="95"/>
      <c r="G248" s="100">
        <v>0.3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</row>
    <row r="249" spans="1:25" ht="32.25" outlineLevel="5" thickBot="1">
      <c r="A249" s="5" t="s">
        <v>107</v>
      </c>
      <c r="B249" s="21">
        <v>951</v>
      </c>
      <c r="C249" s="6" t="s">
        <v>13</v>
      </c>
      <c r="D249" s="6" t="s">
        <v>288</v>
      </c>
      <c r="E249" s="6" t="s">
        <v>101</v>
      </c>
      <c r="F249" s="6"/>
      <c r="G249" s="7">
        <f>G250</f>
        <v>0.06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</row>
    <row r="250" spans="1:25" ht="32.25" outlineLevel="5" thickBot="1">
      <c r="A250" s="90" t="s">
        <v>109</v>
      </c>
      <c r="B250" s="94">
        <v>951</v>
      </c>
      <c r="C250" s="95" t="s">
        <v>13</v>
      </c>
      <c r="D250" s="95" t="s">
        <v>288</v>
      </c>
      <c r="E250" s="95" t="s">
        <v>103</v>
      </c>
      <c r="F250" s="95"/>
      <c r="G250" s="100">
        <v>0.06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</row>
    <row r="251" spans="1:25" ht="32.25" outlineLevel="5" thickBot="1">
      <c r="A251" s="96" t="s">
        <v>335</v>
      </c>
      <c r="B251" s="92">
        <v>951</v>
      </c>
      <c r="C251" s="93" t="s">
        <v>13</v>
      </c>
      <c r="D251" s="93" t="s">
        <v>336</v>
      </c>
      <c r="E251" s="93" t="s">
        <v>5</v>
      </c>
      <c r="F251" s="93"/>
      <c r="G251" s="16">
        <f>G252</f>
        <v>50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</row>
    <row r="252" spans="1:25" ht="32.25" outlineLevel="5" thickBot="1">
      <c r="A252" s="5" t="s">
        <v>107</v>
      </c>
      <c r="B252" s="21">
        <v>951</v>
      </c>
      <c r="C252" s="6" t="s">
        <v>13</v>
      </c>
      <c r="D252" s="6" t="s">
        <v>336</v>
      </c>
      <c r="E252" s="6" t="s">
        <v>101</v>
      </c>
      <c r="F252" s="6"/>
      <c r="G252" s="7">
        <f>G253</f>
        <v>50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</row>
    <row r="253" spans="1:25" ht="32.25" outlineLevel="5" thickBot="1">
      <c r="A253" s="90" t="s">
        <v>109</v>
      </c>
      <c r="B253" s="94">
        <v>951</v>
      </c>
      <c r="C253" s="95" t="s">
        <v>13</v>
      </c>
      <c r="D253" s="95" t="s">
        <v>336</v>
      </c>
      <c r="E253" s="95" t="s">
        <v>103</v>
      </c>
      <c r="F253" s="95"/>
      <c r="G253" s="100">
        <v>50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</row>
    <row r="254" spans="1:25" ht="16.5" outlineLevel="5" thickBot="1">
      <c r="A254" s="13" t="s">
        <v>196</v>
      </c>
      <c r="B254" s="19">
        <v>951</v>
      </c>
      <c r="C254" s="11" t="s">
        <v>13</v>
      </c>
      <c r="D254" s="11" t="s">
        <v>6</v>
      </c>
      <c r="E254" s="11" t="s">
        <v>5</v>
      </c>
      <c r="F254" s="11"/>
      <c r="G254" s="148">
        <f>G255</f>
        <v>2515.745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</row>
    <row r="255" spans="1:25" ht="32.25" outlineLevel="4" thickBot="1">
      <c r="A255" s="8" t="s">
        <v>353</v>
      </c>
      <c r="B255" s="19">
        <v>951</v>
      </c>
      <c r="C255" s="9" t="s">
        <v>13</v>
      </c>
      <c r="D255" s="9" t="s">
        <v>327</v>
      </c>
      <c r="E255" s="9" t="s">
        <v>5</v>
      </c>
      <c r="F255" s="9"/>
      <c r="G255" s="145">
        <f>G256</f>
        <v>2515.745</v>
      </c>
      <c r="H255" s="32">
        <f aca="true" t="shared" si="38" ref="H255:X255">H256+H258</f>
        <v>0</v>
      </c>
      <c r="I255" s="32">
        <f t="shared" si="38"/>
        <v>0</v>
      </c>
      <c r="J255" s="32">
        <f t="shared" si="38"/>
        <v>0</v>
      </c>
      <c r="K255" s="32">
        <f t="shared" si="38"/>
        <v>0</v>
      </c>
      <c r="L255" s="32">
        <f t="shared" si="38"/>
        <v>0</v>
      </c>
      <c r="M255" s="32">
        <f t="shared" si="38"/>
        <v>0</v>
      </c>
      <c r="N255" s="32">
        <f t="shared" si="38"/>
        <v>0</v>
      </c>
      <c r="O255" s="32">
        <f t="shared" si="38"/>
        <v>0</v>
      </c>
      <c r="P255" s="32">
        <f t="shared" si="38"/>
        <v>0</v>
      </c>
      <c r="Q255" s="32">
        <f t="shared" si="38"/>
        <v>0</v>
      </c>
      <c r="R255" s="32">
        <f t="shared" si="38"/>
        <v>0</v>
      </c>
      <c r="S255" s="32">
        <f t="shared" si="38"/>
        <v>0</v>
      </c>
      <c r="T255" s="32">
        <f t="shared" si="38"/>
        <v>0</v>
      </c>
      <c r="U255" s="32">
        <f t="shared" si="38"/>
        <v>0</v>
      </c>
      <c r="V255" s="32">
        <f t="shared" si="38"/>
        <v>0</v>
      </c>
      <c r="W255" s="32">
        <f t="shared" si="38"/>
        <v>0</v>
      </c>
      <c r="X255" s="32">
        <f t="shared" si="38"/>
        <v>5000</v>
      </c>
      <c r="Y255" s="59">
        <f>X255/G255*100</f>
        <v>198.74828331170292</v>
      </c>
    </row>
    <row r="256" spans="1:25" ht="54.75" customHeight="1" outlineLevel="5" thickBot="1">
      <c r="A256" s="96" t="s">
        <v>326</v>
      </c>
      <c r="B256" s="92">
        <v>951</v>
      </c>
      <c r="C256" s="93" t="s">
        <v>13</v>
      </c>
      <c r="D256" s="93" t="s">
        <v>328</v>
      </c>
      <c r="E256" s="93" t="s">
        <v>5</v>
      </c>
      <c r="F256" s="93"/>
      <c r="G256" s="147">
        <f>G257</f>
        <v>2515.745</v>
      </c>
      <c r="H256" s="26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44"/>
      <c r="X256" s="65">
        <v>0</v>
      </c>
      <c r="Y256" s="59">
        <f>X256/G256*100</f>
        <v>0</v>
      </c>
    </row>
    <row r="257" spans="1:25" ht="36" customHeight="1" outlineLevel="5" thickBot="1">
      <c r="A257" s="5" t="s">
        <v>107</v>
      </c>
      <c r="B257" s="21">
        <v>951</v>
      </c>
      <c r="C257" s="6" t="s">
        <v>13</v>
      </c>
      <c r="D257" s="6" t="s">
        <v>328</v>
      </c>
      <c r="E257" s="6" t="s">
        <v>101</v>
      </c>
      <c r="F257" s="6"/>
      <c r="G257" s="151">
        <f>G258</f>
        <v>2515.745</v>
      </c>
      <c r="H257" s="26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44"/>
      <c r="X257" s="65"/>
      <c r="Y257" s="59"/>
    </row>
    <row r="258" spans="1:25" ht="32.25" outlineLevel="5" thickBot="1">
      <c r="A258" s="90" t="s">
        <v>109</v>
      </c>
      <c r="B258" s="94">
        <v>951</v>
      </c>
      <c r="C258" s="95" t="s">
        <v>13</v>
      </c>
      <c r="D258" s="95" t="s">
        <v>328</v>
      </c>
      <c r="E258" s="95" t="s">
        <v>103</v>
      </c>
      <c r="F258" s="95"/>
      <c r="G258" s="146">
        <v>2515.745</v>
      </c>
      <c r="H258" s="26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44"/>
      <c r="X258" s="65">
        <v>5000</v>
      </c>
      <c r="Y258" s="59">
        <f>X258/G258*100</f>
        <v>198.74828331170292</v>
      </c>
    </row>
    <row r="259" spans="1:25" ht="19.5" outlineLevel="5" thickBot="1">
      <c r="A259" s="110" t="s">
        <v>50</v>
      </c>
      <c r="B259" s="18">
        <v>951</v>
      </c>
      <c r="C259" s="14" t="s">
        <v>49</v>
      </c>
      <c r="D259" s="14" t="s">
        <v>6</v>
      </c>
      <c r="E259" s="14" t="s">
        <v>5</v>
      </c>
      <c r="F259" s="14"/>
      <c r="G259" s="144">
        <f>G260+G269+G274</f>
        <v>11185.55351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</row>
    <row r="260" spans="1:25" ht="16.5" outlineLevel="5" thickBot="1">
      <c r="A260" s="126" t="s">
        <v>40</v>
      </c>
      <c r="B260" s="18">
        <v>951</v>
      </c>
      <c r="C260" s="39" t="s">
        <v>20</v>
      </c>
      <c r="D260" s="39" t="s">
        <v>6</v>
      </c>
      <c r="E260" s="39" t="s">
        <v>5</v>
      </c>
      <c r="F260" s="39"/>
      <c r="G260" s="164">
        <f>G265+G261</f>
        <v>9803.63651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</row>
    <row r="261" spans="1:25" ht="32.25" outlineLevel="5" thickBot="1">
      <c r="A261" s="114" t="s">
        <v>144</v>
      </c>
      <c r="B261" s="19">
        <v>953</v>
      </c>
      <c r="C261" s="9" t="s">
        <v>20</v>
      </c>
      <c r="D261" s="9" t="s">
        <v>145</v>
      </c>
      <c r="E261" s="9" t="s">
        <v>5</v>
      </c>
      <c r="F261" s="9"/>
      <c r="G261" s="157">
        <f>G262</f>
        <v>13.74251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</row>
    <row r="262" spans="1:25" ht="32.25" outlineLevel="5" thickBot="1">
      <c r="A262" s="114" t="s">
        <v>146</v>
      </c>
      <c r="B262" s="19">
        <v>953</v>
      </c>
      <c r="C262" s="9" t="s">
        <v>20</v>
      </c>
      <c r="D262" s="9" t="s">
        <v>147</v>
      </c>
      <c r="E262" s="9" t="s">
        <v>5</v>
      </c>
      <c r="F262" s="9"/>
      <c r="G262" s="157">
        <f>G263</f>
        <v>13.74251</v>
      </c>
      <c r="H262" s="55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75"/>
      <c r="Y262" s="59"/>
    </row>
    <row r="263" spans="1:25" ht="16.5" outlineLevel="5" thickBot="1">
      <c r="A263" s="96" t="s">
        <v>158</v>
      </c>
      <c r="B263" s="92">
        <v>953</v>
      </c>
      <c r="C263" s="93" t="s">
        <v>20</v>
      </c>
      <c r="D263" s="93" t="s">
        <v>159</v>
      </c>
      <c r="E263" s="93" t="s">
        <v>5</v>
      </c>
      <c r="F263" s="93"/>
      <c r="G263" s="159">
        <f>G264</f>
        <v>13.74251</v>
      </c>
      <c r="H263" s="55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75"/>
      <c r="Y263" s="59"/>
    </row>
    <row r="264" spans="1:25" ht="16.5" outlineLevel="5" thickBot="1">
      <c r="A264" s="5" t="s">
        <v>118</v>
      </c>
      <c r="B264" s="21">
        <v>953</v>
      </c>
      <c r="C264" s="6" t="s">
        <v>20</v>
      </c>
      <c r="D264" s="6" t="s">
        <v>159</v>
      </c>
      <c r="E264" s="6" t="s">
        <v>92</v>
      </c>
      <c r="F264" s="6"/>
      <c r="G264" s="160">
        <v>13.74251</v>
      </c>
      <c r="H264" s="55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75"/>
      <c r="Y264" s="59"/>
    </row>
    <row r="265" spans="1:25" ht="32.25" outlineLevel="6" thickBot="1">
      <c r="A265" s="80" t="s">
        <v>307</v>
      </c>
      <c r="B265" s="19">
        <v>951</v>
      </c>
      <c r="C265" s="9" t="s">
        <v>20</v>
      </c>
      <c r="D265" s="9" t="s">
        <v>197</v>
      </c>
      <c r="E265" s="9" t="s">
        <v>5</v>
      </c>
      <c r="F265" s="9"/>
      <c r="G265" s="145">
        <f>G266</f>
        <v>9789.894</v>
      </c>
      <c r="H265" s="29">
        <f aca="true" t="shared" si="39" ref="H265:X265">H272+H277</f>
        <v>0</v>
      </c>
      <c r="I265" s="29">
        <f t="shared" si="39"/>
        <v>0</v>
      </c>
      <c r="J265" s="29">
        <f t="shared" si="39"/>
        <v>0</v>
      </c>
      <c r="K265" s="29">
        <f t="shared" si="39"/>
        <v>0</v>
      </c>
      <c r="L265" s="29">
        <f t="shared" si="39"/>
        <v>0</v>
      </c>
      <c r="M265" s="29">
        <f t="shared" si="39"/>
        <v>0</v>
      </c>
      <c r="N265" s="29">
        <f t="shared" si="39"/>
        <v>0</v>
      </c>
      <c r="O265" s="29">
        <f t="shared" si="39"/>
        <v>0</v>
      </c>
      <c r="P265" s="29">
        <f t="shared" si="39"/>
        <v>0</v>
      </c>
      <c r="Q265" s="29">
        <f t="shared" si="39"/>
        <v>0</v>
      </c>
      <c r="R265" s="29">
        <f t="shared" si="39"/>
        <v>0</v>
      </c>
      <c r="S265" s="29">
        <f t="shared" si="39"/>
        <v>0</v>
      </c>
      <c r="T265" s="29">
        <f t="shared" si="39"/>
        <v>0</v>
      </c>
      <c r="U265" s="29">
        <f t="shared" si="39"/>
        <v>0</v>
      </c>
      <c r="V265" s="29">
        <f t="shared" si="39"/>
        <v>0</v>
      </c>
      <c r="W265" s="29">
        <f t="shared" si="39"/>
        <v>0</v>
      </c>
      <c r="X265" s="73">
        <f t="shared" si="39"/>
        <v>1409.01825</v>
      </c>
      <c r="Y265" s="59">
        <f>X265/G265*100</f>
        <v>14.392579225066177</v>
      </c>
    </row>
    <row r="266" spans="1:25" ht="32.25" outlineLevel="6" thickBot="1">
      <c r="A266" s="127" t="s">
        <v>198</v>
      </c>
      <c r="B266" s="134">
        <v>951</v>
      </c>
      <c r="C266" s="93" t="s">
        <v>20</v>
      </c>
      <c r="D266" s="93" t="s">
        <v>199</v>
      </c>
      <c r="E266" s="93" t="s">
        <v>5</v>
      </c>
      <c r="F266" s="97"/>
      <c r="G266" s="147">
        <f>G267</f>
        <v>9789.894</v>
      </c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73"/>
      <c r="Y266" s="59"/>
    </row>
    <row r="267" spans="1:25" ht="19.5" outlineLevel="6" thickBot="1">
      <c r="A267" s="5" t="s">
        <v>129</v>
      </c>
      <c r="B267" s="21">
        <v>951</v>
      </c>
      <c r="C267" s="6" t="s">
        <v>20</v>
      </c>
      <c r="D267" s="6" t="s">
        <v>199</v>
      </c>
      <c r="E267" s="6" t="s">
        <v>5</v>
      </c>
      <c r="F267" s="78"/>
      <c r="G267" s="151">
        <f>G268</f>
        <v>9789.894</v>
      </c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73"/>
      <c r="Y267" s="59"/>
    </row>
    <row r="268" spans="1:25" ht="48" outlineLevel="6" thickBot="1">
      <c r="A268" s="98" t="s">
        <v>308</v>
      </c>
      <c r="B268" s="136">
        <v>951</v>
      </c>
      <c r="C268" s="95" t="s">
        <v>20</v>
      </c>
      <c r="D268" s="95" t="s">
        <v>199</v>
      </c>
      <c r="E268" s="95" t="s">
        <v>92</v>
      </c>
      <c r="F268" s="99"/>
      <c r="G268" s="146">
        <v>9789.894</v>
      </c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73"/>
      <c r="Y268" s="59"/>
    </row>
    <row r="269" spans="1:25" ht="32.25" outlineLevel="6" thickBot="1">
      <c r="A269" s="126" t="s">
        <v>61</v>
      </c>
      <c r="B269" s="18">
        <v>951</v>
      </c>
      <c r="C269" s="39" t="s">
        <v>60</v>
      </c>
      <c r="D269" s="39" t="s">
        <v>6</v>
      </c>
      <c r="E269" s="39" t="s">
        <v>5</v>
      </c>
      <c r="F269" s="39"/>
      <c r="G269" s="121">
        <f>G270</f>
        <v>50</v>
      </c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73"/>
      <c r="Y269" s="59"/>
    </row>
    <row r="270" spans="1:25" ht="19.5" outlineLevel="6" thickBot="1">
      <c r="A270" s="8" t="s">
        <v>354</v>
      </c>
      <c r="B270" s="19">
        <v>951</v>
      </c>
      <c r="C270" s="9" t="s">
        <v>60</v>
      </c>
      <c r="D270" s="9" t="s">
        <v>200</v>
      </c>
      <c r="E270" s="9" t="s">
        <v>5</v>
      </c>
      <c r="F270" s="9"/>
      <c r="G270" s="10">
        <f>G271</f>
        <v>50</v>
      </c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73"/>
      <c r="Y270" s="59"/>
    </row>
    <row r="271" spans="1:25" ht="48" outlineLevel="6" thickBot="1">
      <c r="A271" s="116" t="s">
        <v>201</v>
      </c>
      <c r="B271" s="92">
        <v>951</v>
      </c>
      <c r="C271" s="93" t="s">
        <v>60</v>
      </c>
      <c r="D271" s="93" t="s">
        <v>202</v>
      </c>
      <c r="E271" s="93" t="s">
        <v>5</v>
      </c>
      <c r="F271" s="93"/>
      <c r="G271" s="16">
        <f>G272</f>
        <v>50</v>
      </c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73"/>
      <c r="Y271" s="59"/>
    </row>
    <row r="272" spans="1:25" ht="32.25" outlineLevel="6" thickBot="1">
      <c r="A272" s="5" t="s">
        <v>107</v>
      </c>
      <c r="B272" s="21">
        <v>951</v>
      </c>
      <c r="C272" s="6" t="s">
        <v>60</v>
      </c>
      <c r="D272" s="6" t="s">
        <v>202</v>
      </c>
      <c r="E272" s="6" t="s">
        <v>101</v>
      </c>
      <c r="F272" s="6"/>
      <c r="G272" s="7">
        <f>G273</f>
        <v>50</v>
      </c>
      <c r="H272" s="10">
        <f aca="true" t="shared" si="40" ref="H272:X273">H273</f>
        <v>0</v>
      </c>
      <c r="I272" s="10">
        <f t="shared" si="40"/>
        <v>0</v>
      </c>
      <c r="J272" s="10">
        <f t="shared" si="40"/>
        <v>0</v>
      </c>
      <c r="K272" s="10">
        <f t="shared" si="40"/>
        <v>0</v>
      </c>
      <c r="L272" s="10">
        <f t="shared" si="40"/>
        <v>0</v>
      </c>
      <c r="M272" s="10">
        <f t="shared" si="40"/>
        <v>0</v>
      </c>
      <c r="N272" s="10">
        <f t="shared" si="40"/>
        <v>0</v>
      </c>
      <c r="O272" s="10">
        <f t="shared" si="40"/>
        <v>0</v>
      </c>
      <c r="P272" s="10">
        <f t="shared" si="40"/>
        <v>0</v>
      </c>
      <c r="Q272" s="10">
        <f t="shared" si="40"/>
        <v>0</v>
      </c>
      <c r="R272" s="10">
        <f t="shared" si="40"/>
        <v>0</v>
      </c>
      <c r="S272" s="10">
        <f t="shared" si="40"/>
        <v>0</v>
      </c>
      <c r="T272" s="10">
        <f t="shared" si="40"/>
        <v>0</v>
      </c>
      <c r="U272" s="10">
        <f t="shared" si="40"/>
        <v>0</v>
      </c>
      <c r="V272" s="10">
        <f t="shared" si="40"/>
        <v>0</v>
      </c>
      <c r="W272" s="10">
        <f t="shared" si="40"/>
        <v>0</v>
      </c>
      <c r="X272" s="66">
        <f t="shared" si="40"/>
        <v>0</v>
      </c>
      <c r="Y272" s="59">
        <f>X272/G272*100</f>
        <v>0</v>
      </c>
    </row>
    <row r="273" spans="1:25" ht="32.25" outlineLevel="6" thickBot="1">
      <c r="A273" s="90" t="s">
        <v>109</v>
      </c>
      <c r="B273" s="94">
        <v>951</v>
      </c>
      <c r="C273" s="95" t="s">
        <v>60</v>
      </c>
      <c r="D273" s="95" t="s">
        <v>202</v>
      </c>
      <c r="E273" s="95" t="s">
        <v>103</v>
      </c>
      <c r="F273" s="95"/>
      <c r="G273" s="100">
        <v>50</v>
      </c>
      <c r="H273" s="12">
        <f t="shared" si="40"/>
        <v>0</v>
      </c>
      <c r="I273" s="12">
        <f t="shared" si="40"/>
        <v>0</v>
      </c>
      <c r="J273" s="12">
        <f t="shared" si="40"/>
        <v>0</v>
      </c>
      <c r="K273" s="12">
        <f t="shared" si="40"/>
        <v>0</v>
      </c>
      <c r="L273" s="12">
        <f t="shared" si="40"/>
        <v>0</v>
      </c>
      <c r="M273" s="12">
        <f t="shared" si="40"/>
        <v>0</v>
      </c>
      <c r="N273" s="12">
        <f t="shared" si="40"/>
        <v>0</v>
      </c>
      <c r="O273" s="12">
        <f t="shared" si="40"/>
        <v>0</v>
      </c>
      <c r="P273" s="12">
        <f t="shared" si="40"/>
        <v>0</v>
      </c>
      <c r="Q273" s="12">
        <f t="shared" si="40"/>
        <v>0</v>
      </c>
      <c r="R273" s="12">
        <f t="shared" si="40"/>
        <v>0</v>
      </c>
      <c r="S273" s="12">
        <f t="shared" si="40"/>
        <v>0</v>
      </c>
      <c r="T273" s="12">
        <f t="shared" si="40"/>
        <v>0</v>
      </c>
      <c r="U273" s="12">
        <f t="shared" si="40"/>
        <v>0</v>
      </c>
      <c r="V273" s="12">
        <f t="shared" si="40"/>
        <v>0</v>
      </c>
      <c r="W273" s="12">
        <f t="shared" si="40"/>
        <v>0</v>
      </c>
      <c r="X273" s="67">
        <f t="shared" si="40"/>
        <v>0</v>
      </c>
      <c r="Y273" s="59">
        <f>X273/G273*100</f>
        <v>0</v>
      </c>
    </row>
    <row r="274" spans="1:25" ht="19.5" outlineLevel="6" thickBot="1">
      <c r="A274" s="126" t="s">
        <v>35</v>
      </c>
      <c r="B274" s="18">
        <v>951</v>
      </c>
      <c r="C274" s="39" t="s">
        <v>14</v>
      </c>
      <c r="D274" s="39" t="s">
        <v>6</v>
      </c>
      <c r="E274" s="39" t="s">
        <v>5</v>
      </c>
      <c r="F274" s="39"/>
      <c r="G274" s="164">
        <f>G275</f>
        <v>1331.9170000000001</v>
      </c>
      <c r="H274" s="24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42"/>
      <c r="X274" s="65">
        <v>0</v>
      </c>
      <c r="Y274" s="59">
        <f>X274/G274*100</f>
        <v>0</v>
      </c>
    </row>
    <row r="275" spans="1:25" ht="32.25" outlineLevel="6" thickBot="1">
      <c r="A275" s="114" t="s">
        <v>144</v>
      </c>
      <c r="B275" s="19">
        <v>951</v>
      </c>
      <c r="C275" s="9" t="s">
        <v>14</v>
      </c>
      <c r="D275" s="9" t="s">
        <v>145</v>
      </c>
      <c r="E275" s="9" t="s">
        <v>5</v>
      </c>
      <c r="F275" s="9"/>
      <c r="G275" s="145">
        <f>G276</f>
        <v>1331.9170000000001</v>
      </c>
      <c r="H275" s="77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75"/>
      <c r="Y275" s="59"/>
    </row>
    <row r="276" spans="1:25" ht="32.25" outlineLevel="6" thickBot="1">
      <c r="A276" s="114" t="s">
        <v>146</v>
      </c>
      <c r="B276" s="19">
        <v>951</v>
      </c>
      <c r="C276" s="11" t="s">
        <v>14</v>
      </c>
      <c r="D276" s="11" t="s">
        <v>147</v>
      </c>
      <c r="E276" s="11" t="s">
        <v>5</v>
      </c>
      <c r="F276" s="11"/>
      <c r="G276" s="148">
        <f>G277</f>
        <v>1331.9170000000001</v>
      </c>
      <c r="H276" s="77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75"/>
      <c r="Y276" s="59"/>
    </row>
    <row r="277" spans="1:25" ht="48" outlineLevel="6" thickBot="1">
      <c r="A277" s="115" t="s">
        <v>305</v>
      </c>
      <c r="B277" s="132">
        <v>951</v>
      </c>
      <c r="C277" s="93" t="s">
        <v>14</v>
      </c>
      <c r="D277" s="93" t="s">
        <v>150</v>
      </c>
      <c r="E277" s="93" t="s">
        <v>5</v>
      </c>
      <c r="F277" s="93"/>
      <c r="G277" s="147">
        <f>G278+G281</f>
        <v>1331.9170000000001</v>
      </c>
      <c r="H277" s="31">
        <f aca="true" t="shared" si="41" ref="H277:X279">H278</f>
        <v>0</v>
      </c>
      <c r="I277" s="31">
        <f t="shared" si="41"/>
        <v>0</v>
      </c>
      <c r="J277" s="31">
        <f t="shared" si="41"/>
        <v>0</v>
      </c>
      <c r="K277" s="31">
        <f t="shared" si="41"/>
        <v>0</v>
      </c>
      <c r="L277" s="31">
        <f t="shared" si="41"/>
        <v>0</v>
      </c>
      <c r="M277" s="31">
        <f t="shared" si="41"/>
        <v>0</v>
      </c>
      <c r="N277" s="31">
        <f t="shared" si="41"/>
        <v>0</v>
      </c>
      <c r="O277" s="31">
        <f t="shared" si="41"/>
        <v>0</v>
      </c>
      <c r="P277" s="31">
        <f t="shared" si="41"/>
        <v>0</v>
      </c>
      <c r="Q277" s="31">
        <f t="shared" si="41"/>
        <v>0</v>
      </c>
      <c r="R277" s="31">
        <f t="shared" si="41"/>
        <v>0</v>
      </c>
      <c r="S277" s="31">
        <f t="shared" si="41"/>
        <v>0</v>
      </c>
      <c r="T277" s="31">
        <f t="shared" si="41"/>
        <v>0</v>
      </c>
      <c r="U277" s="31">
        <f t="shared" si="41"/>
        <v>0</v>
      </c>
      <c r="V277" s="31">
        <f t="shared" si="41"/>
        <v>0</v>
      </c>
      <c r="W277" s="31">
        <f t="shared" si="41"/>
        <v>0</v>
      </c>
      <c r="X277" s="66">
        <f t="shared" si="41"/>
        <v>1409.01825</v>
      </c>
      <c r="Y277" s="59">
        <f>X277/G277*100</f>
        <v>105.78874284208399</v>
      </c>
    </row>
    <row r="278" spans="1:25" ht="32.25" outlineLevel="6" thickBot="1">
      <c r="A278" s="5" t="s">
        <v>98</v>
      </c>
      <c r="B278" s="21">
        <v>951</v>
      </c>
      <c r="C278" s="6" t="s">
        <v>14</v>
      </c>
      <c r="D278" s="6" t="s">
        <v>150</v>
      </c>
      <c r="E278" s="6" t="s">
        <v>95</v>
      </c>
      <c r="F278" s="6"/>
      <c r="G278" s="151">
        <f>G279+G280</f>
        <v>1324.18</v>
      </c>
      <c r="H278" s="32">
        <f t="shared" si="41"/>
        <v>0</v>
      </c>
      <c r="I278" s="32">
        <f t="shared" si="41"/>
        <v>0</v>
      </c>
      <c r="J278" s="32">
        <f t="shared" si="41"/>
        <v>0</v>
      </c>
      <c r="K278" s="32">
        <f t="shared" si="41"/>
        <v>0</v>
      </c>
      <c r="L278" s="32">
        <f t="shared" si="41"/>
        <v>0</v>
      </c>
      <c r="M278" s="32">
        <f t="shared" si="41"/>
        <v>0</v>
      </c>
      <c r="N278" s="32">
        <f t="shared" si="41"/>
        <v>0</v>
      </c>
      <c r="O278" s="32">
        <f t="shared" si="41"/>
        <v>0</v>
      </c>
      <c r="P278" s="32">
        <f t="shared" si="41"/>
        <v>0</v>
      </c>
      <c r="Q278" s="32">
        <f t="shared" si="41"/>
        <v>0</v>
      </c>
      <c r="R278" s="32">
        <f t="shared" si="41"/>
        <v>0</v>
      </c>
      <c r="S278" s="32">
        <f t="shared" si="41"/>
        <v>0</v>
      </c>
      <c r="T278" s="32">
        <f t="shared" si="41"/>
        <v>0</v>
      </c>
      <c r="U278" s="32">
        <f t="shared" si="41"/>
        <v>0</v>
      </c>
      <c r="V278" s="32">
        <f t="shared" si="41"/>
        <v>0</v>
      </c>
      <c r="W278" s="32">
        <f t="shared" si="41"/>
        <v>0</v>
      </c>
      <c r="X278" s="67">
        <f t="shared" si="41"/>
        <v>1409.01825</v>
      </c>
      <c r="Y278" s="59">
        <f>X278/G278*100</f>
        <v>106.40685178752133</v>
      </c>
    </row>
    <row r="279" spans="1:25" ht="16.5" outlineLevel="6" thickBot="1">
      <c r="A279" s="90" t="s">
        <v>99</v>
      </c>
      <c r="B279" s="94">
        <v>951</v>
      </c>
      <c r="C279" s="95" t="s">
        <v>14</v>
      </c>
      <c r="D279" s="95" t="s">
        <v>150</v>
      </c>
      <c r="E279" s="95" t="s">
        <v>96</v>
      </c>
      <c r="F279" s="95"/>
      <c r="G279" s="146">
        <v>1321.98</v>
      </c>
      <c r="H279" s="34">
        <f t="shared" si="41"/>
        <v>0</v>
      </c>
      <c r="I279" s="34">
        <f t="shared" si="41"/>
        <v>0</v>
      </c>
      <c r="J279" s="34">
        <f t="shared" si="41"/>
        <v>0</v>
      </c>
      <c r="K279" s="34">
        <f t="shared" si="41"/>
        <v>0</v>
      </c>
      <c r="L279" s="34">
        <f t="shared" si="41"/>
        <v>0</v>
      </c>
      <c r="M279" s="34">
        <f t="shared" si="41"/>
        <v>0</v>
      </c>
      <c r="N279" s="34">
        <f t="shared" si="41"/>
        <v>0</v>
      </c>
      <c r="O279" s="34">
        <f t="shared" si="41"/>
        <v>0</v>
      </c>
      <c r="P279" s="34">
        <f t="shared" si="41"/>
        <v>0</v>
      </c>
      <c r="Q279" s="34">
        <f t="shared" si="41"/>
        <v>0</v>
      </c>
      <c r="R279" s="34">
        <f t="shared" si="41"/>
        <v>0</v>
      </c>
      <c r="S279" s="34">
        <f t="shared" si="41"/>
        <v>0</v>
      </c>
      <c r="T279" s="34">
        <f t="shared" si="41"/>
        <v>0</v>
      </c>
      <c r="U279" s="34">
        <f t="shared" si="41"/>
        <v>0</v>
      </c>
      <c r="V279" s="34">
        <f t="shared" si="41"/>
        <v>0</v>
      </c>
      <c r="W279" s="34">
        <f t="shared" si="41"/>
        <v>0</v>
      </c>
      <c r="X279" s="68">
        <f t="shared" si="41"/>
        <v>1409.01825</v>
      </c>
      <c r="Y279" s="59">
        <f>X279/G279*100</f>
        <v>106.58393092179912</v>
      </c>
    </row>
    <row r="280" spans="1:25" ht="32.25" outlineLevel="6" thickBot="1">
      <c r="A280" s="90" t="s">
        <v>100</v>
      </c>
      <c r="B280" s="94">
        <v>951</v>
      </c>
      <c r="C280" s="95" t="s">
        <v>14</v>
      </c>
      <c r="D280" s="95" t="s">
        <v>150</v>
      </c>
      <c r="E280" s="95" t="s">
        <v>97</v>
      </c>
      <c r="F280" s="95"/>
      <c r="G280" s="146">
        <v>2.2</v>
      </c>
      <c r="H280" s="24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42"/>
      <c r="X280" s="65">
        <v>1409.01825</v>
      </c>
      <c r="Y280" s="59">
        <f>X280/G280*100</f>
        <v>64046.28409090909</v>
      </c>
    </row>
    <row r="281" spans="1:25" ht="32.25" outlineLevel="6" thickBot="1">
      <c r="A281" s="5" t="s">
        <v>107</v>
      </c>
      <c r="B281" s="21">
        <v>951</v>
      </c>
      <c r="C281" s="6" t="s">
        <v>14</v>
      </c>
      <c r="D281" s="6" t="s">
        <v>150</v>
      </c>
      <c r="E281" s="6" t="s">
        <v>101</v>
      </c>
      <c r="F281" s="6"/>
      <c r="G281" s="151">
        <f>G282</f>
        <v>7.737</v>
      </c>
      <c r="H281" s="77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75"/>
      <c r="Y281" s="59"/>
    </row>
    <row r="282" spans="1:25" ht="32.25" outlineLevel="6" thickBot="1">
      <c r="A282" s="90" t="s">
        <v>109</v>
      </c>
      <c r="B282" s="94">
        <v>951</v>
      </c>
      <c r="C282" s="95" t="s">
        <v>14</v>
      </c>
      <c r="D282" s="95" t="s">
        <v>150</v>
      </c>
      <c r="E282" s="95" t="s">
        <v>103</v>
      </c>
      <c r="F282" s="95"/>
      <c r="G282" s="146">
        <v>7.737</v>
      </c>
      <c r="H282" s="77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75"/>
      <c r="Y282" s="59"/>
    </row>
    <row r="283" spans="1:25" ht="19.5" outlineLevel="6" thickBot="1">
      <c r="A283" s="110" t="s">
        <v>67</v>
      </c>
      <c r="B283" s="18">
        <v>951</v>
      </c>
      <c r="C283" s="14" t="s">
        <v>48</v>
      </c>
      <c r="D283" s="14" t="s">
        <v>6</v>
      </c>
      <c r="E283" s="14" t="s">
        <v>5</v>
      </c>
      <c r="F283" s="14"/>
      <c r="G283" s="15">
        <f>G288+G284</f>
        <v>18350.159000000003</v>
      </c>
      <c r="H283" s="77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75"/>
      <c r="Y283" s="59"/>
    </row>
    <row r="284" spans="1:25" ht="32.25" outlineLevel="6" thickBot="1">
      <c r="A284" s="114" t="s">
        <v>144</v>
      </c>
      <c r="B284" s="19">
        <v>953</v>
      </c>
      <c r="C284" s="9" t="s">
        <v>389</v>
      </c>
      <c r="D284" s="9" t="s">
        <v>145</v>
      </c>
      <c r="E284" s="9" t="s">
        <v>5</v>
      </c>
      <c r="F284" s="9"/>
      <c r="G284" s="157">
        <f>G285</f>
        <v>5.419</v>
      </c>
      <c r="H284" s="77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75"/>
      <c r="Y284" s="59"/>
    </row>
    <row r="285" spans="1:25" ht="32.25" outlineLevel="6" thickBot="1">
      <c r="A285" s="114" t="s">
        <v>146</v>
      </c>
      <c r="B285" s="19">
        <v>953</v>
      </c>
      <c r="C285" s="9" t="s">
        <v>389</v>
      </c>
      <c r="D285" s="9" t="s">
        <v>147</v>
      </c>
      <c r="E285" s="9" t="s">
        <v>5</v>
      </c>
      <c r="F285" s="9"/>
      <c r="G285" s="157">
        <f>G286</f>
        <v>5.419</v>
      </c>
      <c r="H285" s="77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75"/>
      <c r="Y285" s="59"/>
    </row>
    <row r="286" spans="1:25" ht="19.5" outlineLevel="6" thickBot="1">
      <c r="A286" s="96" t="s">
        <v>158</v>
      </c>
      <c r="B286" s="92">
        <v>953</v>
      </c>
      <c r="C286" s="93" t="s">
        <v>389</v>
      </c>
      <c r="D286" s="93" t="s">
        <v>159</v>
      </c>
      <c r="E286" s="93" t="s">
        <v>5</v>
      </c>
      <c r="F286" s="93"/>
      <c r="G286" s="159">
        <f>G287</f>
        <v>5.419</v>
      </c>
      <c r="H286" s="77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75"/>
      <c r="Y286" s="59"/>
    </row>
    <row r="287" spans="1:25" ht="19.5" outlineLevel="6" thickBot="1">
      <c r="A287" s="5" t="s">
        <v>118</v>
      </c>
      <c r="B287" s="21">
        <v>953</v>
      </c>
      <c r="C287" s="6" t="s">
        <v>389</v>
      </c>
      <c r="D287" s="6" t="s">
        <v>159</v>
      </c>
      <c r="E287" s="6" t="s">
        <v>92</v>
      </c>
      <c r="F287" s="6"/>
      <c r="G287" s="160">
        <v>5.419</v>
      </c>
      <c r="H287" s="77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75"/>
      <c r="Y287" s="59"/>
    </row>
    <row r="288" spans="1:25" ht="19.5" outlineLevel="6" thickBot="1">
      <c r="A288" s="8" t="s">
        <v>36</v>
      </c>
      <c r="B288" s="19">
        <v>951</v>
      </c>
      <c r="C288" s="9" t="s">
        <v>15</v>
      </c>
      <c r="D288" s="9" t="s">
        <v>6</v>
      </c>
      <c r="E288" s="9" t="s">
        <v>5</v>
      </c>
      <c r="F288" s="9"/>
      <c r="G288" s="10">
        <f>G289+G305+G309+G313</f>
        <v>18344.74</v>
      </c>
      <c r="H288" s="77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75"/>
      <c r="Y288" s="59"/>
    </row>
    <row r="289" spans="1:25" ht="19.5" outlineLevel="6" thickBot="1">
      <c r="A289" s="13" t="s">
        <v>203</v>
      </c>
      <c r="B289" s="19">
        <v>951</v>
      </c>
      <c r="C289" s="11" t="s">
        <v>15</v>
      </c>
      <c r="D289" s="11" t="s">
        <v>204</v>
      </c>
      <c r="E289" s="11" t="s">
        <v>5</v>
      </c>
      <c r="F289" s="11"/>
      <c r="G289" s="12">
        <f>G290+G294</f>
        <v>17994.74</v>
      </c>
      <c r="H289" s="29">
        <f aca="true" t="shared" si="42" ref="H289:X289">H290</f>
        <v>0</v>
      </c>
      <c r="I289" s="29">
        <f t="shared" si="42"/>
        <v>0</v>
      </c>
      <c r="J289" s="29">
        <f t="shared" si="42"/>
        <v>0</v>
      </c>
      <c r="K289" s="29">
        <f t="shared" si="42"/>
        <v>0</v>
      </c>
      <c r="L289" s="29">
        <f t="shared" si="42"/>
        <v>0</v>
      </c>
      <c r="M289" s="29">
        <f t="shared" si="42"/>
        <v>0</v>
      </c>
      <c r="N289" s="29">
        <f t="shared" si="42"/>
        <v>0</v>
      </c>
      <c r="O289" s="29">
        <f t="shared" si="42"/>
        <v>0</v>
      </c>
      <c r="P289" s="29">
        <f t="shared" si="42"/>
        <v>0</v>
      </c>
      <c r="Q289" s="29">
        <f t="shared" si="42"/>
        <v>0</v>
      </c>
      <c r="R289" s="29">
        <f t="shared" si="42"/>
        <v>0</v>
      </c>
      <c r="S289" s="29">
        <f t="shared" si="42"/>
        <v>0</v>
      </c>
      <c r="T289" s="29">
        <f t="shared" si="42"/>
        <v>0</v>
      </c>
      <c r="U289" s="29">
        <f t="shared" si="42"/>
        <v>0</v>
      </c>
      <c r="V289" s="29">
        <f t="shared" si="42"/>
        <v>0</v>
      </c>
      <c r="W289" s="29">
        <f t="shared" si="42"/>
        <v>0</v>
      </c>
      <c r="X289" s="73">
        <f t="shared" si="42"/>
        <v>669.14176</v>
      </c>
      <c r="Y289" s="59">
        <f>X289/G289*100</f>
        <v>3.718540862496485</v>
      </c>
    </row>
    <row r="290" spans="1:25" ht="16.5" outlineLevel="6" thickBot="1">
      <c r="A290" s="96" t="s">
        <v>130</v>
      </c>
      <c r="B290" s="92">
        <v>951</v>
      </c>
      <c r="C290" s="93" t="s">
        <v>15</v>
      </c>
      <c r="D290" s="93" t="s">
        <v>205</v>
      </c>
      <c r="E290" s="93" t="s">
        <v>5</v>
      </c>
      <c r="F290" s="93"/>
      <c r="G290" s="16">
        <f>G291</f>
        <v>100</v>
      </c>
      <c r="H290" s="10">
        <f aca="true" t="shared" si="43" ref="H290:X290">H305</f>
        <v>0</v>
      </c>
      <c r="I290" s="10">
        <f t="shared" si="43"/>
        <v>0</v>
      </c>
      <c r="J290" s="10">
        <f t="shared" si="43"/>
        <v>0</v>
      </c>
      <c r="K290" s="10">
        <f t="shared" si="43"/>
        <v>0</v>
      </c>
      <c r="L290" s="10">
        <f t="shared" si="43"/>
        <v>0</v>
      </c>
      <c r="M290" s="10">
        <f t="shared" si="43"/>
        <v>0</v>
      </c>
      <c r="N290" s="10">
        <f t="shared" si="43"/>
        <v>0</v>
      </c>
      <c r="O290" s="10">
        <f t="shared" si="43"/>
        <v>0</v>
      </c>
      <c r="P290" s="10">
        <f t="shared" si="43"/>
        <v>0</v>
      </c>
      <c r="Q290" s="10">
        <f t="shared" si="43"/>
        <v>0</v>
      </c>
      <c r="R290" s="10">
        <f t="shared" si="43"/>
        <v>0</v>
      </c>
      <c r="S290" s="10">
        <f t="shared" si="43"/>
        <v>0</v>
      </c>
      <c r="T290" s="10">
        <f t="shared" si="43"/>
        <v>0</v>
      </c>
      <c r="U290" s="10">
        <f t="shared" si="43"/>
        <v>0</v>
      </c>
      <c r="V290" s="10">
        <f t="shared" si="43"/>
        <v>0</v>
      </c>
      <c r="W290" s="10">
        <f t="shared" si="43"/>
        <v>0</v>
      </c>
      <c r="X290" s="66">
        <f t="shared" si="43"/>
        <v>669.14176</v>
      </c>
      <c r="Y290" s="59">
        <f>X290/G290*100</f>
        <v>669.14176</v>
      </c>
    </row>
    <row r="291" spans="1:25" ht="32.25" outlineLevel="6" thickBot="1">
      <c r="A291" s="79" t="s">
        <v>206</v>
      </c>
      <c r="B291" s="21">
        <v>951</v>
      </c>
      <c r="C291" s="6" t="s">
        <v>15</v>
      </c>
      <c r="D291" s="6" t="s">
        <v>207</v>
      </c>
      <c r="E291" s="6" t="s">
        <v>5</v>
      </c>
      <c r="F291" s="6"/>
      <c r="G291" s="7">
        <f>G292</f>
        <v>100</v>
      </c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66"/>
      <c r="Y291" s="59"/>
    </row>
    <row r="292" spans="1:25" ht="32.25" outlineLevel="6" thickBot="1">
      <c r="A292" s="90" t="s">
        <v>107</v>
      </c>
      <c r="B292" s="94">
        <v>951</v>
      </c>
      <c r="C292" s="95" t="s">
        <v>15</v>
      </c>
      <c r="D292" s="95" t="s">
        <v>207</v>
      </c>
      <c r="E292" s="95" t="s">
        <v>101</v>
      </c>
      <c r="F292" s="95"/>
      <c r="G292" s="100">
        <f>G293</f>
        <v>100</v>
      </c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66"/>
      <c r="Y292" s="59"/>
    </row>
    <row r="293" spans="1:25" ht="32.25" outlineLevel="6" thickBot="1">
      <c r="A293" s="90" t="s">
        <v>109</v>
      </c>
      <c r="B293" s="94">
        <v>951</v>
      </c>
      <c r="C293" s="95" t="s">
        <v>15</v>
      </c>
      <c r="D293" s="95" t="s">
        <v>207</v>
      </c>
      <c r="E293" s="95" t="s">
        <v>103</v>
      </c>
      <c r="F293" s="95"/>
      <c r="G293" s="100">
        <v>100</v>
      </c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66"/>
      <c r="Y293" s="59"/>
    </row>
    <row r="294" spans="1:25" ht="34.5" customHeight="1" outlineLevel="6" thickBot="1">
      <c r="A294" s="116" t="s">
        <v>208</v>
      </c>
      <c r="B294" s="92">
        <v>951</v>
      </c>
      <c r="C294" s="93" t="s">
        <v>15</v>
      </c>
      <c r="D294" s="93" t="s">
        <v>209</v>
      </c>
      <c r="E294" s="93" t="s">
        <v>5</v>
      </c>
      <c r="F294" s="93"/>
      <c r="G294" s="16">
        <f>G295+G299+G302</f>
        <v>17894.74</v>
      </c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66"/>
      <c r="Y294" s="59"/>
    </row>
    <row r="295" spans="1:25" ht="32.25" outlineLevel="6" thickBot="1">
      <c r="A295" s="5" t="s">
        <v>210</v>
      </c>
      <c r="B295" s="21">
        <v>951</v>
      </c>
      <c r="C295" s="6" t="s">
        <v>15</v>
      </c>
      <c r="D295" s="6" t="s">
        <v>211</v>
      </c>
      <c r="E295" s="6" t="s">
        <v>5</v>
      </c>
      <c r="F295" s="6"/>
      <c r="G295" s="7">
        <f>G296</f>
        <v>10168.33</v>
      </c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66"/>
      <c r="Y295" s="59"/>
    </row>
    <row r="296" spans="1:25" ht="16.5" outlineLevel="6" thickBot="1">
      <c r="A296" s="90" t="s">
        <v>129</v>
      </c>
      <c r="B296" s="94">
        <v>951</v>
      </c>
      <c r="C296" s="95" t="s">
        <v>15</v>
      </c>
      <c r="D296" s="95" t="s">
        <v>211</v>
      </c>
      <c r="E296" s="95" t="s">
        <v>128</v>
      </c>
      <c r="F296" s="95"/>
      <c r="G296" s="100">
        <f>G297+G298</f>
        <v>10168.33</v>
      </c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66"/>
      <c r="Y296" s="59"/>
    </row>
    <row r="297" spans="1:25" ht="48" outlineLevel="6" thickBot="1">
      <c r="A297" s="101" t="s">
        <v>308</v>
      </c>
      <c r="B297" s="94">
        <v>951</v>
      </c>
      <c r="C297" s="95" t="s">
        <v>15</v>
      </c>
      <c r="D297" s="95" t="s">
        <v>211</v>
      </c>
      <c r="E297" s="95" t="s">
        <v>92</v>
      </c>
      <c r="F297" s="95"/>
      <c r="G297" s="100">
        <v>10113.34</v>
      </c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66"/>
      <c r="Y297" s="59"/>
    </row>
    <row r="298" spans="1:25" ht="16.5" outlineLevel="6" thickBot="1">
      <c r="A298" s="98" t="s">
        <v>90</v>
      </c>
      <c r="B298" s="94">
        <v>951</v>
      </c>
      <c r="C298" s="95" t="s">
        <v>15</v>
      </c>
      <c r="D298" s="95" t="s">
        <v>365</v>
      </c>
      <c r="E298" s="95" t="s">
        <v>91</v>
      </c>
      <c r="F298" s="95"/>
      <c r="G298" s="100">
        <v>54.99</v>
      </c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66"/>
      <c r="Y298" s="59"/>
    </row>
    <row r="299" spans="1:25" ht="32.25" outlineLevel="6" thickBot="1">
      <c r="A299" s="5" t="s">
        <v>212</v>
      </c>
      <c r="B299" s="21">
        <v>951</v>
      </c>
      <c r="C299" s="6" t="s">
        <v>15</v>
      </c>
      <c r="D299" s="6" t="s">
        <v>213</v>
      </c>
      <c r="E299" s="6" t="s">
        <v>5</v>
      </c>
      <c r="F299" s="6"/>
      <c r="G299" s="7">
        <f>G300</f>
        <v>7716.51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66"/>
      <c r="Y299" s="59"/>
    </row>
    <row r="300" spans="1:25" ht="16.5" outlineLevel="6" thickBot="1">
      <c r="A300" s="90" t="s">
        <v>129</v>
      </c>
      <c r="B300" s="94">
        <v>951</v>
      </c>
      <c r="C300" s="95" t="s">
        <v>15</v>
      </c>
      <c r="D300" s="95" t="s">
        <v>213</v>
      </c>
      <c r="E300" s="95" t="s">
        <v>128</v>
      </c>
      <c r="F300" s="95"/>
      <c r="G300" s="100">
        <f>G301</f>
        <v>7716.51</v>
      </c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66"/>
      <c r="Y300" s="59"/>
    </row>
    <row r="301" spans="1:25" ht="48" outlineLevel="6" thickBot="1">
      <c r="A301" s="101" t="s">
        <v>308</v>
      </c>
      <c r="B301" s="94">
        <v>951</v>
      </c>
      <c r="C301" s="95" t="s">
        <v>15</v>
      </c>
      <c r="D301" s="95" t="s">
        <v>213</v>
      </c>
      <c r="E301" s="95" t="s">
        <v>92</v>
      </c>
      <c r="F301" s="95"/>
      <c r="G301" s="100">
        <v>7716.51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66"/>
      <c r="Y301" s="59"/>
    </row>
    <row r="302" spans="1:25" ht="32.25" outlineLevel="6" thickBot="1">
      <c r="A302" s="79" t="s">
        <v>385</v>
      </c>
      <c r="B302" s="21">
        <v>951</v>
      </c>
      <c r="C302" s="6" t="s">
        <v>15</v>
      </c>
      <c r="D302" s="6" t="s">
        <v>386</v>
      </c>
      <c r="E302" s="6" t="s">
        <v>5</v>
      </c>
      <c r="F302" s="6"/>
      <c r="G302" s="7">
        <f>G303</f>
        <v>9.9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66"/>
      <c r="Y302" s="59"/>
    </row>
    <row r="303" spans="1:25" ht="16.5" outlineLevel="6" thickBot="1">
      <c r="A303" s="90" t="s">
        <v>129</v>
      </c>
      <c r="B303" s="94">
        <v>951</v>
      </c>
      <c r="C303" s="95" t="s">
        <v>15</v>
      </c>
      <c r="D303" s="95" t="s">
        <v>386</v>
      </c>
      <c r="E303" s="95" t="s">
        <v>128</v>
      </c>
      <c r="F303" s="95"/>
      <c r="G303" s="100">
        <f>G304</f>
        <v>9.9</v>
      </c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66"/>
      <c r="Y303" s="59"/>
    </row>
    <row r="304" spans="1:25" ht="48" outlineLevel="6" thickBot="1">
      <c r="A304" s="101" t="s">
        <v>308</v>
      </c>
      <c r="B304" s="94">
        <v>951</v>
      </c>
      <c r="C304" s="95" t="s">
        <v>15</v>
      </c>
      <c r="D304" s="95" t="s">
        <v>386</v>
      </c>
      <c r="E304" s="95" t="s">
        <v>92</v>
      </c>
      <c r="F304" s="95"/>
      <c r="G304" s="100">
        <v>9.9</v>
      </c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66"/>
      <c r="Y304" s="59"/>
    </row>
    <row r="305" spans="1:25" ht="16.5" outlineLevel="6" thickBot="1">
      <c r="A305" s="8" t="s">
        <v>355</v>
      </c>
      <c r="B305" s="19">
        <v>951</v>
      </c>
      <c r="C305" s="9" t="s">
        <v>15</v>
      </c>
      <c r="D305" s="9" t="s">
        <v>214</v>
      </c>
      <c r="E305" s="9" t="s">
        <v>5</v>
      </c>
      <c r="F305" s="9"/>
      <c r="G305" s="10">
        <f>G306</f>
        <v>200</v>
      </c>
      <c r="H305" s="12">
        <f aca="true" t="shared" si="44" ref="H305:X305">H306</f>
        <v>0</v>
      </c>
      <c r="I305" s="12">
        <f t="shared" si="44"/>
        <v>0</v>
      </c>
      <c r="J305" s="12">
        <f t="shared" si="44"/>
        <v>0</v>
      </c>
      <c r="K305" s="12">
        <f t="shared" si="44"/>
        <v>0</v>
      </c>
      <c r="L305" s="12">
        <f t="shared" si="44"/>
        <v>0</v>
      </c>
      <c r="M305" s="12">
        <f t="shared" si="44"/>
        <v>0</v>
      </c>
      <c r="N305" s="12">
        <f t="shared" si="44"/>
        <v>0</v>
      </c>
      <c r="O305" s="12">
        <f t="shared" si="44"/>
        <v>0</v>
      </c>
      <c r="P305" s="12">
        <f t="shared" si="44"/>
        <v>0</v>
      </c>
      <c r="Q305" s="12">
        <f t="shared" si="44"/>
        <v>0</v>
      </c>
      <c r="R305" s="12">
        <f t="shared" si="44"/>
        <v>0</v>
      </c>
      <c r="S305" s="12">
        <f t="shared" si="44"/>
        <v>0</v>
      </c>
      <c r="T305" s="12">
        <f t="shared" si="44"/>
        <v>0</v>
      </c>
      <c r="U305" s="12">
        <f t="shared" si="44"/>
        <v>0</v>
      </c>
      <c r="V305" s="12">
        <f t="shared" si="44"/>
        <v>0</v>
      </c>
      <c r="W305" s="12">
        <f t="shared" si="44"/>
        <v>0</v>
      </c>
      <c r="X305" s="67">
        <f t="shared" si="44"/>
        <v>669.14176</v>
      </c>
      <c r="Y305" s="59">
        <f>X305/G305*100</f>
        <v>334.57088</v>
      </c>
    </row>
    <row r="306" spans="1:25" ht="48" outlineLevel="6" thickBot="1">
      <c r="A306" s="79" t="s">
        <v>215</v>
      </c>
      <c r="B306" s="21">
        <v>951</v>
      </c>
      <c r="C306" s="6" t="s">
        <v>15</v>
      </c>
      <c r="D306" s="6" t="s">
        <v>216</v>
      </c>
      <c r="E306" s="6" t="s">
        <v>5</v>
      </c>
      <c r="F306" s="6"/>
      <c r="G306" s="7">
        <f>G307</f>
        <v>200</v>
      </c>
      <c r="H306" s="24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42"/>
      <c r="X306" s="65">
        <v>669.14176</v>
      </c>
      <c r="Y306" s="59">
        <f>X306/G306*100</f>
        <v>334.57088</v>
      </c>
    </row>
    <row r="307" spans="1:25" ht="32.25" outlineLevel="6" thickBot="1">
      <c r="A307" s="90" t="s">
        <v>107</v>
      </c>
      <c r="B307" s="94">
        <v>951</v>
      </c>
      <c r="C307" s="95" t="s">
        <v>15</v>
      </c>
      <c r="D307" s="95" t="s">
        <v>216</v>
      </c>
      <c r="E307" s="95" t="s">
        <v>101</v>
      </c>
      <c r="F307" s="95"/>
      <c r="G307" s="100">
        <f>G308</f>
        <v>200</v>
      </c>
      <c r="H307" s="77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75"/>
      <c r="Y307" s="59"/>
    </row>
    <row r="308" spans="1:25" ht="32.25" outlineLevel="6" thickBot="1">
      <c r="A308" s="90" t="s">
        <v>109</v>
      </c>
      <c r="B308" s="94">
        <v>951</v>
      </c>
      <c r="C308" s="95" t="s">
        <v>15</v>
      </c>
      <c r="D308" s="95" t="s">
        <v>216</v>
      </c>
      <c r="E308" s="95" t="s">
        <v>103</v>
      </c>
      <c r="F308" s="95"/>
      <c r="G308" s="100">
        <v>200</v>
      </c>
      <c r="H308" s="77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75"/>
      <c r="Y308" s="59"/>
    </row>
    <row r="309" spans="1:25" ht="19.5" outlineLevel="6" thickBot="1">
      <c r="A309" s="8" t="s">
        <v>356</v>
      </c>
      <c r="B309" s="19">
        <v>951</v>
      </c>
      <c r="C309" s="9" t="s">
        <v>15</v>
      </c>
      <c r="D309" s="9" t="s">
        <v>217</v>
      </c>
      <c r="E309" s="9" t="s">
        <v>5</v>
      </c>
      <c r="F309" s="9"/>
      <c r="G309" s="10">
        <f>G310</f>
        <v>100</v>
      </c>
      <c r="H309" s="77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75"/>
      <c r="Y309" s="59"/>
    </row>
    <row r="310" spans="1:25" ht="32.25" outlineLevel="6" thickBot="1">
      <c r="A310" s="79" t="s">
        <v>218</v>
      </c>
      <c r="B310" s="21">
        <v>951</v>
      </c>
      <c r="C310" s="6" t="s">
        <v>15</v>
      </c>
      <c r="D310" s="6" t="s">
        <v>219</v>
      </c>
      <c r="E310" s="6" t="s">
        <v>5</v>
      </c>
      <c r="F310" s="6"/>
      <c r="G310" s="7">
        <f>G311</f>
        <v>100</v>
      </c>
      <c r="H310" s="77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75"/>
      <c r="Y310" s="59"/>
    </row>
    <row r="311" spans="1:25" ht="32.25" outlineLevel="6" thickBot="1">
      <c r="A311" s="90" t="s">
        <v>107</v>
      </c>
      <c r="B311" s="94">
        <v>951</v>
      </c>
      <c r="C311" s="95" t="s">
        <v>15</v>
      </c>
      <c r="D311" s="95" t="s">
        <v>219</v>
      </c>
      <c r="E311" s="95" t="s">
        <v>101</v>
      </c>
      <c r="F311" s="95"/>
      <c r="G311" s="100">
        <f>G312</f>
        <v>100</v>
      </c>
      <c r="H311" s="77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75"/>
      <c r="Y311" s="59"/>
    </row>
    <row r="312" spans="1:25" ht="32.25" outlineLevel="6" thickBot="1">
      <c r="A312" s="90" t="s">
        <v>109</v>
      </c>
      <c r="B312" s="94">
        <v>951</v>
      </c>
      <c r="C312" s="95" t="s">
        <v>15</v>
      </c>
      <c r="D312" s="95" t="s">
        <v>219</v>
      </c>
      <c r="E312" s="95" t="s">
        <v>103</v>
      </c>
      <c r="F312" s="95"/>
      <c r="G312" s="100">
        <v>100</v>
      </c>
      <c r="H312" s="77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75"/>
      <c r="Y312" s="59"/>
    </row>
    <row r="313" spans="1:25" ht="19.5" outlineLevel="6" thickBot="1">
      <c r="A313" s="8" t="s">
        <v>357</v>
      </c>
      <c r="B313" s="19">
        <v>951</v>
      </c>
      <c r="C313" s="9" t="s">
        <v>15</v>
      </c>
      <c r="D313" s="9" t="s">
        <v>220</v>
      </c>
      <c r="E313" s="9" t="s">
        <v>5</v>
      </c>
      <c r="F313" s="9"/>
      <c r="G313" s="10">
        <f>G314</f>
        <v>50</v>
      </c>
      <c r="H313" s="77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75"/>
      <c r="Y313" s="59"/>
    </row>
    <row r="314" spans="1:25" ht="35.25" customHeight="1" outlineLevel="6" thickBot="1">
      <c r="A314" s="79" t="s">
        <v>221</v>
      </c>
      <c r="B314" s="21">
        <v>951</v>
      </c>
      <c r="C314" s="6" t="s">
        <v>15</v>
      </c>
      <c r="D314" s="6" t="s">
        <v>222</v>
      </c>
      <c r="E314" s="6" t="s">
        <v>5</v>
      </c>
      <c r="F314" s="6"/>
      <c r="G314" s="7">
        <f>G315</f>
        <v>50</v>
      </c>
      <c r="H314" s="77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75"/>
      <c r="Y314" s="59"/>
    </row>
    <row r="315" spans="1:25" ht="32.25" outlineLevel="6" thickBot="1">
      <c r="A315" s="90" t="s">
        <v>107</v>
      </c>
      <c r="B315" s="94">
        <v>951</v>
      </c>
      <c r="C315" s="95" t="s">
        <v>15</v>
      </c>
      <c r="D315" s="95" t="s">
        <v>222</v>
      </c>
      <c r="E315" s="95" t="s">
        <v>101</v>
      </c>
      <c r="F315" s="95"/>
      <c r="G315" s="100">
        <f>G316</f>
        <v>50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</row>
    <row r="316" spans="1:25" ht="32.25" outlineLevel="6" thickBot="1">
      <c r="A316" s="90" t="s">
        <v>109</v>
      </c>
      <c r="B316" s="94">
        <v>951</v>
      </c>
      <c r="C316" s="95" t="s">
        <v>15</v>
      </c>
      <c r="D316" s="95" t="s">
        <v>222</v>
      </c>
      <c r="E316" s="95" t="s">
        <v>103</v>
      </c>
      <c r="F316" s="95"/>
      <c r="G316" s="100">
        <v>50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</row>
    <row r="317" spans="1:25" ht="19.5" outlineLevel="6" thickBot="1">
      <c r="A317" s="110" t="s">
        <v>47</v>
      </c>
      <c r="B317" s="18">
        <v>951</v>
      </c>
      <c r="C317" s="14" t="s">
        <v>46</v>
      </c>
      <c r="D317" s="14" t="s">
        <v>6</v>
      </c>
      <c r="E317" s="14" t="s">
        <v>5</v>
      </c>
      <c r="F317" s="14"/>
      <c r="G317" s="15">
        <f>G318+G324+G335</f>
        <v>6771.546399999999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</row>
    <row r="318" spans="1:25" ht="19.5" outlineLevel="6" thickBot="1">
      <c r="A318" s="126" t="s">
        <v>37</v>
      </c>
      <c r="B318" s="18">
        <v>951</v>
      </c>
      <c r="C318" s="39" t="s">
        <v>16</v>
      </c>
      <c r="D318" s="39" t="s">
        <v>6</v>
      </c>
      <c r="E318" s="39" t="s">
        <v>5</v>
      </c>
      <c r="F318" s="39"/>
      <c r="G318" s="121">
        <f>G319</f>
        <v>524.9</v>
      </c>
      <c r="H318" s="77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5"/>
      <c r="Y318" s="59"/>
    </row>
    <row r="319" spans="1:25" ht="32.25" outlineLevel="6" thickBot="1">
      <c r="A319" s="114" t="s">
        <v>144</v>
      </c>
      <c r="B319" s="19">
        <v>951</v>
      </c>
      <c r="C319" s="9" t="s">
        <v>16</v>
      </c>
      <c r="D319" s="9" t="s">
        <v>145</v>
      </c>
      <c r="E319" s="9" t="s">
        <v>5</v>
      </c>
      <c r="F319" s="9"/>
      <c r="G319" s="10">
        <f>G320</f>
        <v>524.9</v>
      </c>
      <c r="H319" s="29">
        <f aca="true" t="shared" si="45" ref="H319:X319">H320+H325</f>
        <v>0</v>
      </c>
      <c r="I319" s="29">
        <f t="shared" si="45"/>
        <v>0</v>
      </c>
      <c r="J319" s="29">
        <f t="shared" si="45"/>
        <v>0</v>
      </c>
      <c r="K319" s="29">
        <f t="shared" si="45"/>
        <v>0</v>
      </c>
      <c r="L319" s="29">
        <f t="shared" si="45"/>
        <v>0</v>
      </c>
      <c r="M319" s="29">
        <f t="shared" si="45"/>
        <v>0</v>
      </c>
      <c r="N319" s="29">
        <f t="shared" si="45"/>
        <v>0</v>
      </c>
      <c r="O319" s="29">
        <f t="shared" si="45"/>
        <v>0</v>
      </c>
      <c r="P319" s="29">
        <f t="shared" si="45"/>
        <v>0</v>
      </c>
      <c r="Q319" s="29">
        <f t="shared" si="45"/>
        <v>0</v>
      </c>
      <c r="R319" s="29">
        <f t="shared" si="45"/>
        <v>0</v>
      </c>
      <c r="S319" s="29">
        <f t="shared" si="45"/>
        <v>0</v>
      </c>
      <c r="T319" s="29">
        <f t="shared" si="45"/>
        <v>0</v>
      </c>
      <c r="U319" s="29">
        <f t="shared" si="45"/>
        <v>0</v>
      </c>
      <c r="V319" s="29">
        <f t="shared" si="45"/>
        <v>0</v>
      </c>
      <c r="W319" s="29">
        <f t="shared" si="45"/>
        <v>0</v>
      </c>
      <c r="X319" s="73">
        <f t="shared" si="45"/>
        <v>241.07674</v>
      </c>
      <c r="Y319" s="59">
        <f>X319/G319*100</f>
        <v>45.928127262335686</v>
      </c>
    </row>
    <row r="320" spans="1:25" ht="32.25" outlineLevel="6" thickBot="1">
      <c r="A320" s="114" t="s">
        <v>146</v>
      </c>
      <c r="B320" s="19">
        <v>951</v>
      </c>
      <c r="C320" s="11" t="s">
        <v>16</v>
      </c>
      <c r="D320" s="11" t="s">
        <v>147</v>
      </c>
      <c r="E320" s="11" t="s">
        <v>5</v>
      </c>
      <c r="F320" s="11"/>
      <c r="G320" s="12">
        <f>G321</f>
        <v>524.9</v>
      </c>
      <c r="H320" s="31">
        <f aca="true" t="shared" si="46" ref="H320:X322">H321</f>
        <v>0</v>
      </c>
      <c r="I320" s="31">
        <f t="shared" si="46"/>
        <v>0</v>
      </c>
      <c r="J320" s="31">
        <f t="shared" si="46"/>
        <v>0</v>
      </c>
      <c r="K320" s="31">
        <f t="shared" si="46"/>
        <v>0</v>
      </c>
      <c r="L320" s="31">
        <f t="shared" si="46"/>
        <v>0</v>
      </c>
      <c r="M320" s="31">
        <f t="shared" si="46"/>
        <v>0</v>
      </c>
      <c r="N320" s="31">
        <f t="shared" si="46"/>
        <v>0</v>
      </c>
      <c r="O320" s="31">
        <f t="shared" si="46"/>
        <v>0</v>
      </c>
      <c r="P320" s="31">
        <f t="shared" si="46"/>
        <v>0</v>
      </c>
      <c r="Q320" s="31">
        <f t="shared" si="46"/>
        <v>0</v>
      </c>
      <c r="R320" s="31">
        <f t="shared" si="46"/>
        <v>0</v>
      </c>
      <c r="S320" s="31">
        <f t="shared" si="46"/>
        <v>0</v>
      </c>
      <c r="T320" s="31">
        <f t="shared" si="46"/>
        <v>0</v>
      </c>
      <c r="U320" s="31">
        <f t="shared" si="46"/>
        <v>0</v>
      </c>
      <c r="V320" s="31">
        <f t="shared" si="46"/>
        <v>0</v>
      </c>
      <c r="W320" s="31">
        <f t="shared" si="46"/>
        <v>0</v>
      </c>
      <c r="X320" s="66">
        <f t="shared" si="46"/>
        <v>178.07376</v>
      </c>
      <c r="Y320" s="59">
        <f>X320/G320*100</f>
        <v>33.92527338540675</v>
      </c>
    </row>
    <row r="321" spans="1:25" ht="32.25" outlineLevel="6" thickBot="1">
      <c r="A321" s="96" t="s">
        <v>223</v>
      </c>
      <c r="B321" s="92">
        <v>951</v>
      </c>
      <c r="C321" s="93" t="s">
        <v>16</v>
      </c>
      <c r="D321" s="93" t="s">
        <v>224</v>
      </c>
      <c r="E321" s="93" t="s">
        <v>5</v>
      </c>
      <c r="F321" s="93"/>
      <c r="G321" s="16">
        <f>G322</f>
        <v>524.9</v>
      </c>
      <c r="H321" s="32">
        <f t="shared" si="46"/>
        <v>0</v>
      </c>
      <c r="I321" s="32">
        <f t="shared" si="46"/>
        <v>0</v>
      </c>
      <c r="J321" s="32">
        <f t="shared" si="46"/>
        <v>0</v>
      </c>
      <c r="K321" s="32">
        <f t="shared" si="46"/>
        <v>0</v>
      </c>
      <c r="L321" s="32">
        <f t="shared" si="46"/>
        <v>0</v>
      </c>
      <c r="M321" s="32">
        <f t="shared" si="46"/>
        <v>0</v>
      </c>
      <c r="N321" s="32">
        <f t="shared" si="46"/>
        <v>0</v>
      </c>
      <c r="O321" s="32">
        <f t="shared" si="46"/>
        <v>0</v>
      </c>
      <c r="P321" s="32">
        <f t="shared" si="46"/>
        <v>0</v>
      </c>
      <c r="Q321" s="32">
        <f t="shared" si="46"/>
        <v>0</v>
      </c>
      <c r="R321" s="32">
        <f t="shared" si="46"/>
        <v>0</v>
      </c>
      <c r="S321" s="32">
        <f t="shared" si="46"/>
        <v>0</v>
      </c>
      <c r="T321" s="32">
        <f t="shared" si="46"/>
        <v>0</v>
      </c>
      <c r="U321" s="32">
        <f t="shared" si="46"/>
        <v>0</v>
      </c>
      <c r="V321" s="32">
        <f t="shared" si="46"/>
        <v>0</v>
      </c>
      <c r="W321" s="32">
        <f t="shared" si="46"/>
        <v>0</v>
      </c>
      <c r="X321" s="67">
        <f t="shared" si="46"/>
        <v>178.07376</v>
      </c>
      <c r="Y321" s="59">
        <f>X321/G321*100</f>
        <v>33.92527338540675</v>
      </c>
    </row>
    <row r="322" spans="1:25" ht="32.25" outlineLevel="6" thickBot="1">
      <c r="A322" s="5" t="s">
        <v>133</v>
      </c>
      <c r="B322" s="21">
        <v>951</v>
      </c>
      <c r="C322" s="6" t="s">
        <v>16</v>
      </c>
      <c r="D322" s="6" t="s">
        <v>224</v>
      </c>
      <c r="E322" s="6" t="s">
        <v>131</v>
      </c>
      <c r="F322" s="6"/>
      <c r="G322" s="7">
        <f>G323</f>
        <v>524.9</v>
      </c>
      <c r="H322" s="34">
        <f t="shared" si="46"/>
        <v>0</v>
      </c>
      <c r="I322" s="34">
        <f t="shared" si="46"/>
        <v>0</v>
      </c>
      <c r="J322" s="34">
        <f t="shared" si="46"/>
        <v>0</v>
      </c>
      <c r="K322" s="34">
        <f t="shared" si="46"/>
        <v>0</v>
      </c>
      <c r="L322" s="34">
        <f t="shared" si="46"/>
        <v>0</v>
      </c>
      <c r="M322" s="34">
        <f t="shared" si="46"/>
        <v>0</v>
      </c>
      <c r="N322" s="34">
        <f t="shared" si="46"/>
        <v>0</v>
      </c>
      <c r="O322" s="34">
        <f t="shared" si="46"/>
        <v>0</v>
      </c>
      <c r="P322" s="34">
        <f t="shared" si="46"/>
        <v>0</v>
      </c>
      <c r="Q322" s="34">
        <f t="shared" si="46"/>
        <v>0</v>
      </c>
      <c r="R322" s="34">
        <f t="shared" si="46"/>
        <v>0</v>
      </c>
      <c r="S322" s="34">
        <f t="shared" si="46"/>
        <v>0</v>
      </c>
      <c r="T322" s="34">
        <f t="shared" si="46"/>
        <v>0</v>
      </c>
      <c r="U322" s="34">
        <f t="shared" si="46"/>
        <v>0</v>
      </c>
      <c r="V322" s="34">
        <f t="shared" si="46"/>
        <v>0</v>
      </c>
      <c r="W322" s="34">
        <f t="shared" si="46"/>
        <v>0</v>
      </c>
      <c r="X322" s="68">
        <f t="shared" si="46"/>
        <v>178.07376</v>
      </c>
      <c r="Y322" s="59">
        <f>X322/G322*100</f>
        <v>33.92527338540675</v>
      </c>
    </row>
    <row r="323" spans="1:25" ht="32.25" outlineLevel="6" thickBot="1">
      <c r="A323" s="90" t="s">
        <v>134</v>
      </c>
      <c r="B323" s="94">
        <v>951</v>
      </c>
      <c r="C323" s="95" t="s">
        <v>16</v>
      </c>
      <c r="D323" s="95" t="s">
        <v>224</v>
      </c>
      <c r="E323" s="95" t="s">
        <v>132</v>
      </c>
      <c r="F323" s="95"/>
      <c r="G323" s="100">
        <v>524.9</v>
      </c>
      <c r="H323" s="24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42"/>
      <c r="X323" s="65">
        <v>178.07376</v>
      </c>
      <c r="Y323" s="59">
        <f>X323/G323*100</f>
        <v>33.92527338540675</v>
      </c>
    </row>
    <row r="324" spans="1:25" ht="19.5" outlineLevel="6" thickBot="1">
      <c r="A324" s="126" t="s">
        <v>38</v>
      </c>
      <c r="B324" s="18">
        <v>951</v>
      </c>
      <c r="C324" s="39" t="s">
        <v>17</v>
      </c>
      <c r="D324" s="39" t="s">
        <v>6</v>
      </c>
      <c r="E324" s="39" t="s">
        <v>5</v>
      </c>
      <c r="F324" s="39"/>
      <c r="G324" s="121">
        <f>G325+G331</f>
        <v>6196.6464</v>
      </c>
      <c r="H324" s="77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75"/>
      <c r="Y324" s="59"/>
    </row>
    <row r="325" spans="1:25" ht="16.5" outlineLevel="6" thickBot="1">
      <c r="A325" s="8" t="s">
        <v>358</v>
      </c>
      <c r="B325" s="19">
        <v>951</v>
      </c>
      <c r="C325" s="9" t="s">
        <v>17</v>
      </c>
      <c r="D325" s="9" t="s">
        <v>225</v>
      </c>
      <c r="E325" s="9" t="s">
        <v>5</v>
      </c>
      <c r="F325" s="9"/>
      <c r="G325" s="10">
        <f>G326+G329+G330</f>
        <v>6196.6464</v>
      </c>
      <c r="H325" s="31">
        <f aca="true" t="shared" si="47" ref="H325:X326">H326</f>
        <v>0</v>
      </c>
      <c r="I325" s="31">
        <f t="shared" si="47"/>
        <v>0</v>
      </c>
      <c r="J325" s="31">
        <f t="shared" si="47"/>
        <v>0</v>
      </c>
      <c r="K325" s="31">
        <f t="shared" si="47"/>
        <v>0</v>
      </c>
      <c r="L325" s="31">
        <f t="shared" si="47"/>
        <v>0</v>
      </c>
      <c r="M325" s="31">
        <f t="shared" si="47"/>
        <v>0</v>
      </c>
      <c r="N325" s="31">
        <f t="shared" si="47"/>
        <v>0</v>
      </c>
      <c r="O325" s="31">
        <f t="shared" si="47"/>
        <v>0</v>
      </c>
      <c r="P325" s="31">
        <f t="shared" si="47"/>
        <v>0</v>
      </c>
      <c r="Q325" s="31">
        <f t="shared" si="47"/>
        <v>0</v>
      </c>
      <c r="R325" s="31">
        <f t="shared" si="47"/>
        <v>0</v>
      </c>
      <c r="S325" s="31">
        <f t="shared" si="47"/>
        <v>0</v>
      </c>
      <c r="T325" s="31">
        <f t="shared" si="47"/>
        <v>0</v>
      </c>
      <c r="U325" s="31">
        <f t="shared" si="47"/>
        <v>0</v>
      </c>
      <c r="V325" s="31">
        <f t="shared" si="47"/>
        <v>0</v>
      </c>
      <c r="W325" s="31">
        <f t="shared" si="47"/>
        <v>0</v>
      </c>
      <c r="X325" s="66">
        <f t="shared" si="47"/>
        <v>63.00298</v>
      </c>
      <c r="Y325" s="59">
        <f>X325/G325*100</f>
        <v>1.0167270477140669</v>
      </c>
    </row>
    <row r="326" spans="1:25" ht="32.25" outlineLevel="6" thickBot="1">
      <c r="A326" s="116" t="s">
        <v>226</v>
      </c>
      <c r="B326" s="92">
        <v>951</v>
      </c>
      <c r="C326" s="93" t="s">
        <v>17</v>
      </c>
      <c r="D326" s="93" t="s">
        <v>227</v>
      </c>
      <c r="E326" s="93" t="s">
        <v>5</v>
      </c>
      <c r="F326" s="93"/>
      <c r="G326" s="16">
        <f>G327</f>
        <v>1569.6</v>
      </c>
      <c r="H326" s="32">
        <f t="shared" si="47"/>
        <v>0</v>
      </c>
      <c r="I326" s="32">
        <f t="shared" si="47"/>
        <v>0</v>
      </c>
      <c r="J326" s="32">
        <f t="shared" si="47"/>
        <v>0</v>
      </c>
      <c r="K326" s="32">
        <f t="shared" si="47"/>
        <v>0</v>
      </c>
      <c r="L326" s="32">
        <f t="shared" si="47"/>
        <v>0</v>
      </c>
      <c r="M326" s="32">
        <f t="shared" si="47"/>
        <v>0</v>
      </c>
      <c r="N326" s="32">
        <f t="shared" si="47"/>
        <v>0</v>
      </c>
      <c r="O326" s="32">
        <f t="shared" si="47"/>
        <v>0</v>
      </c>
      <c r="P326" s="32">
        <f t="shared" si="47"/>
        <v>0</v>
      </c>
      <c r="Q326" s="32">
        <f t="shared" si="47"/>
        <v>0</v>
      </c>
      <c r="R326" s="32">
        <f t="shared" si="47"/>
        <v>0</v>
      </c>
      <c r="S326" s="32">
        <f t="shared" si="47"/>
        <v>0</v>
      </c>
      <c r="T326" s="32">
        <f t="shared" si="47"/>
        <v>0</v>
      </c>
      <c r="U326" s="32">
        <f t="shared" si="47"/>
        <v>0</v>
      </c>
      <c r="V326" s="32">
        <f t="shared" si="47"/>
        <v>0</v>
      </c>
      <c r="W326" s="32">
        <f t="shared" si="47"/>
        <v>0</v>
      </c>
      <c r="X326" s="67">
        <f t="shared" si="47"/>
        <v>63.00298</v>
      </c>
      <c r="Y326" s="59">
        <f>X326/G326*100</f>
        <v>4.01395132517839</v>
      </c>
    </row>
    <row r="327" spans="1:25" ht="32.25" outlineLevel="6" thickBot="1">
      <c r="A327" s="5" t="s">
        <v>114</v>
      </c>
      <c r="B327" s="21">
        <v>951</v>
      </c>
      <c r="C327" s="6" t="s">
        <v>17</v>
      </c>
      <c r="D327" s="6" t="s">
        <v>227</v>
      </c>
      <c r="E327" s="6" t="s">
        <v>113</v>
      </c>
      <c r="F327" s="6"/>
      <c r="G327" s="7">
        <f>G328</f>
        <v>1569.6</v>
      </c>
      <c r="H327" s="24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42"/>
      <c r="X327" s="65">
        <v>63.00298</v>
      </c>
      <c r="Y327" s="59">
        <f>X327/G327*100</f>
        <v>4.01395132517839</v>
      </c>
    </row>
    <row r="328" spans="1:25" ht="19.5" outlineLevel="6" thickBot="1">
      <c r="A328" s="90" t="s">
        <v>136</v>
      </c>
      <c r="B328" s="94">
        <v>951</v>
      </c>
      <c r="C328" s="95" t="s">
        <v>17</v>
      </c>
      <c r="D328" s="95" t="s">
        <v>227</v>
      </c>
      <c r="E328" s="95" t="s">
        <v>135</v>
      </c>
      <c r="F328" s="95"/>
      <c r="G328" s="100">
        <v>1569.6</v>
      </c>
      <c r="H328" s="77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75"/>
      <c r="Y328" s="59"/>
    </row>
    <row r="329" spans="1:25" ht="32.25" outlineLevel="6" thickBot="1">
      <c r="A329" s="116" t="s">
        <v>393</v>
      </c>
      <c r="B329" s="93" t="s">
        <v>397</v>
      </c>
      <c r="C329" s="93" t="s">
        <v>17</v>
      </c>
      <c r="D329" s="93" t="s">
        <v>394</v>
      </c>
      <c r="E329" s="93" t="s">
        <v>135</v>
      </c>
      <c r="F329" s="93"/>
      <c r="G329" s="147">
        <v>2111.6249</v>
      </c>
      <c r="H329" s="77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75"/>
      <c r="Y329" s="59"/>
    </row>
    <row r="330" spans="1:25" ht="32.25" outlineLevel="6" thickBot="1">
      <c r="A330" s="116" t="s">
        <v>395</v>
      </c>
      <c r="B330" s="93" t="s">
        <v>397</v>
      </c>
      <c r="C330" s="93" t="s">
        <v>17</v>
      </c>
      <c r="D330" s="93" t="s">
        <v>396</v>
      </c>
      <c r="E330" s="93" t="s">
        <v>135</v>
      </c>
      <c r="F330" s="93"/>
      <c r="G330" s="147">
        <v>2515.4215</v>
      </c>
      <c r="H330" s="77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75"/>
      <c r="Y330" s="59"/>
    </row>
    <row r="331" spans="1:25" ht="19.5" outlineLevel="6" thickBot="1">
      <c r="A331" s="8" t="s">
        <v>228</v>
      </c>
      <c r="B331" s="19">
        <v>951</v>
      </c>
      <c r="C331" s="9" t="s">
        <v>17</v>
      </c>
      <c r="D331" s="9" t="s">
        <v>43</v>
      </c>
      <c r="E331" s="9" t="s">
        <v>5</v>
      </c>
      <c r="F331" s="9"/>
      <c r="G331" s="10">
        <f>G332</f>
        <v>0</v>
      </c>
      <c r="H331" s="77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75"/>
      <c r="Y331" s="59"/>
    </row>
    <row r="332" spans="1:25" ht="32.25" outlineLevel="6" thickBot="1">
      <c r="A332" s="116" t="s">
        <v>226</v>
      </c>
      <c r="B332" s="92">
        <v>951</v>
      </c>
      <c r="C332" s="93" t="s">
        <v>17</v>
      </c>
      <c r="D332" s="93" t="s">
        <v>229</v>
      </c>
      <c r="E332" s="93" t="s">
        <v>5</v>
      </c>
      <c r="F332" s="93"/>
      <c r="G332" s="16">
        <f>G333</f>
        <v>0</v>
      </c>
      <c r="H332" s="77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75"/>
      <c r="Y332" s="59"/>
    </row>
    <row r="333" spans="1:25" ht="32.25" outlineLevel="6" thickBot="1">
      <c r="A333" s="5" t="s">
        <v>114</v>
      </c>
      <c r="B333" s="21">
        <v>951</v>
      </c>
      <c r="C333" s="6" t="s">
        <v>17</v>
      </c>
      <c r="D333" s="6" t="s">
        <v>229</v>
      </c>
      <c r="E333" s="6" t="s">
        <v>113</v>
      </c>
      <c r="F333" s="6"/>
      <c r="G333" s="7">
        <f>G334</f>
        <v>0</v>
      </c>
      <c r="H333" s="77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75"/>
      <c r="Y333" s="59"/>
    </row>
    <row r="334" spans="1:25" ht="19.5" outlineLevel="6" thickBot="1">
      <c r="A334" s="90" t="s">
        <v>136</v>
      </c>
      <c r="B334" s="94">
        <v>951</v>
      </c>
      <c r="C334" s="95" t="s">
        <v>17</v>
      </c>
      <c r="D334" s="95" t="s">
        <v>229</v>
      </c>
      <c r="E334" s="95" t="s">
        <v>135</v>
      </c>
      <c r="F334" s="95"/>
      <c r="G334" s="100">
        <v>0</v>
      </c>
      <c r="H334" s="77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75"/>
      <c r="Y334" s="59"/>
    </row>
    <row r="335" spans="1:25" ht="19.5" outlineLevel="6" thickBot="1">
      <c r="A335" s="126" t="s">
        <v>230</v>
      </c>
      <c r="B335" s="18">
        <v>951</v>
      </c>
      <c r="C335" s="39" t="s">
        <v>231</v>
      </c>
      <c r="D335" s="39" t="s">
        <v>6</v>
      </c>
      <c r="E335" s="39" t="s">
        <v>5</v>
      </c>
      <c r="F335" s="39"/>
      <c r="G335" s="121">
        <f>G336</f>
        <v>50</v>
      </c>
      <c r="H335" s="29">
        <f aca="true" t="shared" si="48" ref="H335:X335">H336+H341</f>
        <v>0</v>
      </c>
      <c r="I335" s="29">
        <f t="shared" si="48"/>
        <v>0</v>
      </c>
      <c r="J335" s="29">
        <f t="shared" si="48"/>
        <v>0</v>
      </c>
      <c r="K335" s="29">
        <f t="shared" si="48"/>
        <v>0</v>
      </c>
      <c r="L335" s="29">
        <f t="shared" si="48"/>
        <v>0</v>
      </c>
      <c r="M335" s="29">
        <f t="shared" si="48"/>
        <v>0</v>
      </c>
      <c r="N335" s="29">
        <f t="shared" si="48"/>
        <v>0</v>
      </c>
      <c r="O335" s="29">
        <f t="shared" si="48"/>
        <v>0</v>
      </c>
      <c r="P335" s="29">
        <f t="shared" si="48"/>
        <v>0</v>
      </c>
      <c r="Q335" s="29">
        <f t="shared" si="48"/>
        <v>0</v>
      </c>
      <c r="R335" s="29">
        <f t="shared" si="48"/>
        <v>0</v>
      </c>
      <c r="S335" s="29">
        <f t="shared" si="48"/>
        <v>0</v>
      </c>
      <c r="T335" s="29">
        <f t="shared" si="48"/>
        <v>0</v>
      </c>
      <c r="U335" s="29">
        <f t="shared" si="48"/>
        <v>0</v>
      </c>
      <c r="V335" s="29">
        <f t="shared" si="48"/>
        <v>0</v>
      </c>
      <c r="W335" s="29">
        <f t="shared" si="48"/>
        <v>0</v>
      </c>
      <c r="X335" s="73">
        <f t="shared" si="48"/>
        <v>499.74378</v>
      </c>
      <c r="Y335" s="59">
        <f>X335/G335*100</f>
        <v>999.48756</v>
      </c>
    </row>
    <row r="336" spans="1:25" ht="16.5" outlineLevel="6" thickBot="1">
      <c r="A336" s="13" t="s">
        <v>359</v>
      </c>
      <c r="B336" s="19">
        <v>951</v>
      </c>
      <c r="C336" s="9" t="s">
        <v>231</v>
      </c>
      <c r="D336" s="9" t="s">
        <v>232</v>
      </c>
      <c r="E336" s="9" t="s">
        <v>5</v>
      </c>
      <c r="F336" s="9"/>
      <c r="G336" s="10">
        <f>G337</f>
        <v>50</v>
      </c>
      <c r="H336" s="31">
        <f aca="true" t="shared" si="49" ref="H336:X338">H337</f>
        <v>0</v>
      </c>
      <c r="I336" s="31">
        <f t="shared" si="49"/>
        <v>0</v>
      </c>
      <c r="J336" s="31">
        <f t="shared" si="49"/>
        <v>0</v>
      </c>
      <c r="K336" s="31">
        <f t="shared" si="49"/>
        <v>0</v>
      </c>
      <c r="L336" s="31">
        <f t="shared" si="49"/>
        <v>0</v>
      </c>
      <c r="M336" s="31">
        <f t="shared" si="49"/>
        <v>0</v>
      </c>
      <c r="N336" s="31">
        <f t="shared" si="49"/>
        <v>0</v>
      </c>
      <c r="O336" s="31">
        <f t="shared" si="49"/>
        <v>0</v>
      </c>
      <c r="P336" s="31">
        <f t="shared" si="49"/>
        <v>0</v>
      </c>
      <c r="Q336" s="31">
        <f t="shared" si="49"/>
        <v>0</v>
      </c>
      <c r="R336" s="31">
        <f t="shared" si="49"/>
        <v>0</v>
      </c>
      <c r="S336" s="31">
        <f t="shared" si="49"/>
        <v>0</v>
      </c>
      <c r="T336" s="31">
        <f t="shared" si="49"/>
        <v>0</v>
      </c>
      <c r="U336" s="31">
        <f t="shared" si="49"/>
        <v>0</v>
      </c>
      <c r="V336" s="31">
        <f t="shared" si="49"/>
        <v>0</v>
      </c>
      <c r="W336" s="31">
        <f t="shared" si="49"/>
        <v>0</v>
      </c>
      <c r="X336" s="66">
        <f t="shared" si="49"/>
        <v>499.74378</v>
      </c>
      <c r="Y336" s="59">
        <f>X336/G336*100</f>
        <v>999.48756</v>
      </c>
    </row>
    <row r="337" spans="1:25" ht="48" outlineLevel="6" thickBot="1">
      <c r="A337" s="116" t="s">
        <v>233</v>
      </c>
      <c r="B337" s="92">
        <v>951</v>
      </c>
      <c r="C337" s="93" t="s">
        <v>231</v>
      </c>
      <c r="D337" s="93" t="s">
        <v>234</v>
      </c>
      <c r="E337" s="93" t="s">
        <v>5</v>
      </c>
      <c r="F337" s="93"/>
      <c r="G337" s="16">
        <f>G338</f>
        <v>50</v>
      </c>
      <c r="H337" s="32">
        <f t="shared" si="49"/>
        <v>0</v>
      </c>
      <c r="I337" s="32">
        <f t="shared" si="49"/>
        <v>0</v>
      </c>
      <c r="J337" s="32">
        <f t="shared" si="49"/>
        <v>0</v>
      </c>
      <c r="K337" s="32">
        <f t="shared" si="49"/>
        <v>0</v>
      </c>
      <c r="L337" s="32">
        <f t="shared" si="49"/>
        <v>0</v>
      </c>
      <c r="M337" s="32">
        <f t="shared" si="49"/>
        <v>0</v>
      </c>
      <c r="N337" s="32">
        <f t="shared" si="49"/>
        <v>0</v>
      </c>
      <c r="O337" s="32">
        <f t="shared" si="49"/>
        <v>0</v>
      </c>
      <c r="P337" s="32">
        <f t="shared" si="49"/>
        <v>0</v>
      </c>
      <c r="Q337" s="32">
        <f t="shared" si="49"/>
        <v>0</v>
      </c>
      <c r="R337" s="32">
        <f t="shared" si="49"/>
        <v>0</v>
      </c>
      <c r="S337" s="32">
        <f t="shared" si="49"/>
        <v>0</v>
      </c>
      <c r="T337" s="32">
        <f t="shared" si="49"/>
        <v>0</v>
      </c>
      <c r="U337" s="32">
        <f t="shared" si="49"/>
        <v>0</v>
      </c>
      <c r="V337" s="32">
        <f t="shared" si="49"/>
        <v>0</v>
      </c>
      <c r="W337" s="32">
        <f t="shared" si="49"/>
        <v>0</v>
      </c>
      <c r="X337" s="67">
        <f t="shared" si="49"/>
        <v>499.74378</v>
      </c>
      <c r="Y337" s="59">
        <f>X337/G337*100</f>
        <v>999.48756</v>
      </c>
    </row>
    <row r="338" spans="1:25" ht="32.25" outlineLevel="6" thickBot="1">
      <c r="A338" s="5" t="s">
        <v>107</v>
      </c>
      <c r="B338" s="21">
        <v>951</v>
      </c>
      <c r="C338" s="6" t="s">
        <v>235</v>
      </c>
      <c r="D338" s="6" t="s">
        <v>234</v>
      </c>
      <c r="E338" s="6" t="s">
        <v>101</v>
      </c>
      <c r="F338" s="6"/>
      <c r="G338" s="7">
        <f>G339</f>
        <v>50</v>
      </c>
      <c r="H338" s="34">
        <f t="shared" si="49"/>
        <v>0</v>
      </c>
      <c r="I338" s="34">
        <f t="shared" si="49"/>
        <v>0</v>
      </c>
      <c r="J338" s="34">
        <f t="shared" si="49"/>
        <v>0</v>
      </c>
      <c r="K338" s="34">
        <f t="shared" si="49"/>
        <v>0</v>
      </c>
      <c r="L338" s="34">
        <f t="shared" si="49"/>
        <v>0</v>
      </c>
      <c r="M338" s="34">
        <f t="shared" si="49"/>
        <v>0</v>
      </c>
      <c r="N338" s="34">
        <f t="shared" si="49"/>
        <v>0</v>
      </c>
      <c r="O338" s="34">
        <f t="shared" si="49"/>
        <v>0</v>
      </c>
      <c r="P338" s="34">
        <f t="shared" si="49"/>
        <v>0</v>
      </c>
      <c r="Q338" s="34">
        <f t="shared" si="49"/>
        <v>0</v>
      </c>
      <c r="R338" s="34">
        <f t="shared" si="49"/>
        <v>0</v>
      </c>
      <c r="S338" s="34">
        <f t="shared" si="49"/>
        <v>0</v>
      </c>
      <c r="T338" s="34">
        <f t="shared" si="49"/>
        <v>0</v>
      </c>
      <c r="U338" s="34">
        <f t="shared" si="49"/>
        <v>0</v>
      </c>
      <c r="V338" s="34">
        <f t="shared" si="49"/>
        <v>0</v>
      </c>
      <c r="W338" s="34">
        <f t="shared" si="49"/>
        <v>0</v>
      </c>
      <c r="X338" s="68">
        <f t="shared" si="49"/>
        <v>499.74378</v>
      </c>
      <c r="Y338" s="59">
        <f>X338/G338*100</f>
        <v>999.48756</v>
      </c>
    </row>
    <row r="339" spans="1:25" ht="32.25" outlineLevel="6" thickBot="1">
      <c r="A339" s="90" t="s">
        <v>109</v>
      </c>
      <c r="B339" s="94">
        <v>951</v>
      </c>
      <c r="C339" s="95" t="s">
        <v>231</v>
      </c>
      <c r="D339" s="95" t="s">
        <v>234</v>
      </c>
      <c r="E339" s="95" t="s">
        <v>103</v>
      </c>
      <c r="F339" s="95"/>
      <c r="G339" s="100">
        <v>50</v>
      </c>
      <c r="H339" s="24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42"/>
      <c r="X339" s="65">
        <v>499.74378</v>
      </c>
      <c r="Y339" s="59">
        <f>X339/G339*100</f>
        <v>999.48756</v>
      </c>
    </row>
    <row r="340" spans="1:25" ht="19.5" outlineLevel="6" thickBot="1">
      <c r="A340" s="110" t="s">
        <v>75</v>
      </c>
      <c r="B340" s="18">
        <v>951</v>
      </c>
      <c r="C340" s="14" t="s">
        <v>45</v>
      </c>
      <c r="D340" s="14" t="s">
        <v>6</v>
      </c>
      <c r="E340" s="14" t="s">
        <v>5</v>
      </c>
      <c r="F340" s="14"/>
      <c r="G340" s="15">
        <f>G341+G346</f>
        <v>291.62</v>
      </c>
      <c r="H340" s="77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75"/>
      <c r="Y340" s="59"/>
    </row>
    <row r="341" spans="1:25" ht="16.5" outlineLevel="6" thickBot="1">
      <c r="A341" s="8" t="s">
        <v>236</v>
      </c>
      <c r="B341" s="19">
        <v>951</v>
      </c>
      <c r="C341" s="9" t="s">
        <v>80</v>
      </c>
      <c r="D341" s="9" t="s">
        <v>6</v>
      </c>
      <c r="E341" s="9" t="s">
        <v>5</v>
      </c>
      <c r="F341" s="9"/>
      <c r="G341" s="10">
        <f>G342</f>
        <v>291.62</v>
      </c>
      <c r="H341" s="31">
        <f aca="true" t="shared" si="50" ref="H341:X341">H342</f>
        <v>0</v>
      </c>
      <c r="I341" s="31">
        <f t="shared" si="50"/>
        <v>0</v>
      </c>
      <c r="J341" s="31">
        <f t="shared" si="50"/>
        <v>0</v>
      </c>
      <c r="K341" s="31">
        <f t="shared" si="50"/>
        <v>0</v>
      </c>
      <c r="L341" s="31">
        <f t="shared" si="50"/>
        <v>0</v>
      </c>
      <c r="M341" s="31">
        <f t="shared" si="50"/>
        <v>0</v>
      </c>
      <c r="N341" s="31">
        <f t="shared" si="50"/>
        <v>0</v>
      </c>
      <c r="O341" s="31">
        <f t="shared" si="50"/>
        <v>0</v>
      </c>
      <c r="P341" s="31">
        <f t="shared" si="50"/>
        <v>0</v>
      </c>
      <c r="Q341" s="31">
        <f t="shared" si="50"/>
        <v>0</v>
      </c>
      <c r="R341" s="31">
        <f t="shared" si="50"/>
        <v>0</v>
      </c>
      <c r="S341" s="31">
        <f t="shared" si="50"/>
        <v>0</v>
      </c>
      <c r="T341" s="31">
        <f t="shared" si="50"/>
        <v>0</v>
      </c>
      <c r="U341" s="31">
        <f t="shared" si="50"/>
        <v>0</v>
      </c>
      <c r="V341" s="31">
        <f t="shared" si="50"/>
        <v>0</v>
      </c>
      <c r="W341" s="31">
        <f t="shared" si="50"/>
        <v>0</v>
      </c>
      <c r="X341" s="31">
        <f t="shared" si="50"/>
        <v>0</v>
      </c>
      <c r="Y341" s="59">
        <f>X341/G341*100</f>
        <v>0</v>
      </c>
    </row>
    <row r="342" spans="1:25" ht="16.5" outlineLevel="6" thickBot="1">
      <c r="A342" s="102" t="s">
        <v>360</v>
      </c>
      <c r="B342" s="108">
        <v>951</v>
      </c>
      <c r="C342" s="93" t="s">
        <v>80</v>
      </c>
      <c r="D342" s="93" t="s">
        <v>237</v>
      </c>
      <c r="E342" s="93" t="s">
        <v>5</v>
      </c>
      <c r="F342" s="93"/>
      <c r="G342" s="16">
        <f>G343</f>
        <v>291.62</v>
      </c>
      <c r="H342" s="32">
        <f aca="true" t="shared" si="51" ref="H342:X342">H343+H346</f>
        <v>0</v>
      </c>
      <c r="I342" s="32">
        <f t="shared" si="51"/>
        <v>0</v>
      </c>
      <c r="J342" s="32">
        <f t="shared" si="51"/>
        <v>0</v>
      </c>
      <c r="K342" s="32">
        <f t="shared" si="51"/>
        <v>0</v>
      </c>
      <c r="L342" s="32">
        <f t="shared" si="51"/>
        <v>0</v>
      </c>
      <c r="M342" s="32">
        <f t="shared" si="51"/>
        <v>0</v>
      </c>
      <c r="N342" s="32">
        <f t="shared" si="51"/>
        <v>0</v>
      </c>
      <c r="O342" s="32">
        <f t="shared" si="51"/>
        <v>0</v>
      </c>
      <c r="P342" s="32">
        <f t="shared" si="51"/>
        <v>0</v>
      </c>
      <c r="Q342" s="32">
        <f t="shared" si="51"/>
        <v>0</v>
      </c>
      <c r="R342" s="32">
        <f t="shared" si="51"/>
        <v>0</v>
      </c>
      <c r="S342" s="32">
        <f t="shared" si="51"/>
        <v>0</v>
      </c>
      <c r="T342" s="32">
        <f t="shared" si="51"/>
        <v>0</v>
      </c>
      <c r="U342" s="32">
        <f t="shared" si="51"/>
        <v>0</v>
      </c>
      <c r="V342" s="32">
        <f t="shared" si="51"/>
        <v>0</v>
      </c>
      <c r="W342" s="32">
        <f t="shared" si="51"/>
        <v>0</v>
      </c>
      <c r="X342" s="32">
        <f t="shared" si="51"/>
        <v>0</v>
      </c>
      <c r="Y342" s="59">
        <f>X342/G342*100</f>
        <v>0</v>
      </c>
    </row>
    <row r="343" spans="1:25" ht="48.75" customHeight="1" outlineLevel="6" thickBot="1">
      <c r="A343" s="116" t="s">
        <v>238</v>
      </c>
      <c r="B343" s="92">
        <v>951</v>
      </c>
      <c r="C343" s="93" t="s">
        <v>80</v>
      </c>
      <c r="D343" s="93" t="s">
        <v>239</v>
      </c>
      <c r="E343" s="93" t="s">
        <v>5</v>
      </c>
      <c r="F343" s="93"/>
      <c r="G343" s="16">
        <f>G344</f>
        <v>291.62</v>
      </c>
      <c r="H343" s="24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42"/>
      <c r="X343" s="65">
        <v>0</v>
      </c>
      <c r="Y343" s="59">
        <f>X343/G343*100</f>
        <v>0</v>
      </c>
    </row>
    <row r="344" spans="1:25" ht="38.25" customHeight="1" outlineLevel="6" thickBot="1">
      <c r="A344" s="5" t="s">
        <v>107</v>
      </c>
      <c r="B344" s="21">
        <v>951</v>
      </c>
      <c r="C344" s="6" t="s">
        <v>80</v>
      </c>
      <c r="D344" s="6" t="s">
        <v>239</v>
      </c>
      <c r="E344" s="6" t="s">
        <v>101</v>
      </c>
      <c r="F344" s="6"/>
      <c r="G344" s="7">
        <f>G345</f>
        <v>291.62</v>
      </c>
      <c r="H344" s="77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75"/>
      <c r="Y344" s="59"/>
    </row>
    <row r="345" spans="1:25" ht="32.25" outlineLevel="6" thickBot="1">
      <c r="A345" s="90" t="s">
        <v>109</v>
      </c>
      <c r="B345" s="94">
        <v>951</v>
      </c>
      <c r="C345" s="95" t="s">
        <v>80</v>
      </c>
      <c r="D345" s="95" t="s">
        <v>239</v>
      </c>
      <c r="E345" s="95" t="s">
        <v>103</v>
      </c>
      <c r="F345" s="95"/>
      <c r="G345" s="100">
        <v>291.62</v>
      </c>
      <c r="H345" s="31">
        <f aca="true" t="shared" si="52" ref="H345:X345">H346</f>
        <v>0</v>
      </c>
      <c r="I345" s="31">
        <f t="shared" si="52"/>
        <v>0</v>
      </c>
      <c r="J345" s="31">
        <f t="shared" si="52"/>
        <v>0</v>
      </c>
      <c r="K345" s="31">
        <f t="shared" si="52"/>
        <v>0</v>
      </c>
      <c r="L345" s="31">
        <f t="shared" si="52"/>
        <v>0</v>
      </c>
      <c r="M345" s="31">
        <f t="shared" si="52"/>
        <v>0</v>
      </c>
      <c r="N345" s="31">
        <f t="shared" si="52"/>
        <v>0</v>
      </c>
      <c r="O345" s="31">
        <f t="shared" si="52"/>
        <v>0</v>
      </c>
      <c r="P345" s="31">
        <f t="shared" si="52"/>
        <v>0</v>
      </c>
      <c r="Q345" s="31">
        <f t="shared" si="52"/>
        <v>0</v>
      </c>
      <c r="R345" s="31">
        <f t="shared" si="52"/>
        <v>0</v>
      </c>
      <c r="S345" s="31">
        <f t="shared" si="52"/>
        <v>0</v>
      </c>
      <c r="T345" s="31">
        <f t="shared" si="52"/>
        <v>0</v>
      </c>
      <c r="U345" s="31">
        <f t="shared" si="52"/>
        <v>0</v>
      </c>
      <c r="V345" s="31">
        <f t="shared" si="52"/>
        <v>0</v>
      </c>
      <c r="W345" s="31">
        <f t="shared" si="52"/>
        <v>0</v>
      </c>
      <c r="X345" s="31">
        <f t="shared" si="52"/>
        <v>0</v>
      </c>
      <c r="Y345" s="59">
        <f>X345/G345*100</f>
        <v>0</v>
      </c>
    </row>
    <row r="346" spans="1:25" ht="19.5" outlineLevel="6" thickBot="1">
      <c r="A346" s="89" t="s">
        <v>83</v>
      </c>
      <c r="B346" s="19">
        <v>951</v>
      </c>
      <c r="C346" s="9" t="s">
        <v>84</v>
      </c>
      <c r="D346" s="9" t="s">
        <v>6</v>
      </c>
      <c r="E346" s="9" t="s">
        <v>5</v>
      </c>
      <c r="F346" s="6"/>
      <c r="G346" s="10">
        <f>G347</f>
        <v>0</v>
      </c>
      <c r="H346" s="77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75">
        <v>0</v>
      </c>
      <c r="Y346" s="59" t="e">
        <f>X346/G346*100</f>
        <v>#DIV/0!</v>
      </c>
    </row>
    <row r="347" spans="1:25" ht="19.5" outlineLevel="6" thickBot="1">
      <c r="A347" s="102" t="s">
        <v>361</v>
      </c>
      <c r="B347" s="108">
        <v>951</v>
      </c>
      <c r="C347" s="93" t="s">
        <v>84</v>
      </c>
      <c r="D347" s="93" t="s">
        <v>237</v>
      </c>
      <c r="E347" s="93" t="s">
        <v>5</v>
      </c>
      <c r="F347" s="93"/>
      <c r="G347" s="16">
        <f>G348</f>
        <v>0</v>
      </c>
      <c r="H347" s="77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75"/>
      <c r="Y347" s="59"/>
    </row>
    <row r="348" spans="1:25" ht="48" outlineLevel="6" thickBot="1">
      <c r="A348" s="5" t="s">
        <v>240</v>
      </c>
      <c r="B348" s="21">
        <v>951</v>
      </c>
      <c r="C348" s="6" t="s">
        <v>84</v>
      </c>
      <c r="D348" s="6" t="s">
        <v>241</v>
      </c>
      <c r="E348" s="6" t="s">
        <v>5</v>
      </c>
      <c r="F348" s="6"/>
      <c r="G348" s="7">
        <f>G349</f>
        <v>0</v>
      </c>
      <c r="H348" s="29">
        <f aca="true" t="shared" si="53" ref="H348:X348">H349+H354</f>
        <v>0</v>
      </c>
      <c r="I348" s="29">
        <f t="shared" si="53"/>
        <v>0</v>
      </c>
      <c r="J348" s="29">
        <f t="shared" si="53"/>
        <v>0</v>
      </c>
      <c r="K348" s="29">
        <f t="shared" si="53"/>
        <v>0</v>
      </c>
      <c r="L348" s="29">
        <f t="shared" si="53"/>
        <v>0</v>
      </c>
      <c r="M348" s="29">
        <f t="shared" si="53"/>
        <v>0</v>
      </c>
      <c r="N348" s="29">
        <f t="shared" si="53"/>
        <v>0</v>
      </c>
      <c r="O348" s="29">
        <f t="shared" si="53"/>
        <v>0</v>
      </c>
      <c r="P348" s="29">
        <f t="shared" si="53"/>
        <v>0</v>
      </c>
      <c r="Q348" s="29">
        <f t="shared" si="53"/>
        <v>0</v>
      </c>
      <c r="R348" s="29">
        <f t="shared" si="53"/>
        <v>0</v>
      </c>
      <c r="S348" s="29">
        <f t="shared" si="53"/>
        <v>0</v>
      </c>
      <c r="T348" s="29">
        <f t="shared" si="53"/>
        <v>0</v>
      </c>
      <c r="U348" s="29">
        <f t="shared" si="53"/>
        <v>0</v>
      </c>
      <c r="V348" s="29">
        <f t="shared" si="53"/>
        <v>0</v>
      </c>
      <c r="W348" s="29">
        <f t="shared" si="53"/>
        <v>0</v>
      </c>
      <c r="X348" s="73">
        <f t="shared" si="53"/>
        <v>1410.7881399999999</v>
      </c>
      <c r="Y348" s="59" t="e">
        <f>X348/G348*100</f>
        <v>#DIV/0!</v>
      </c>
    </row>
    <row r="349" spans="1:25" ht="16.5" outlineLevel="6" thickBot="1">
      <c r="A349" s="90" t="s">
        <v>127</v>
      </c>
      <c r="B349" s="94">
        <v>951</v>
      </c>
      <c r="C349" s="95" t="s">
        <v>84</v>
      </c>
      <c r="D349" s="95" t="s">
        <v>241</v>
      </c>
      <c r="E349" s="95" t="s">
        <v>126</v>
      </c>
      <c r="F349" s="95"/>
      <c r="G349" s="100">
        <v>0</v>
      </c>
      <c r="H349" s="31">
        <f aca="true" t="shared" si="54" ref="H349:X349">H350</f>
        <v>0</v>
      </c>
      <c r="I349" s="31">
        <f t="shared" si="54"/>
        <v>0</v>
      </c>
      <c r="J349" s="31">
        <f t="shared" si="54"/>
        <v>0</v>
      </c>
      <c r="K349" s="31">
        <f t="shared" si="54"/>
        <v>0</v>
      </c>
      <c r="L349" s="31">
        <f t="shared" si="54"/>
        <v>0</v>
      </c>
      <c r="M349" s="31">
        <f t="shared" si="54"/>
        <v>0</v>
      </c>
      <c r="N349" s="31">
        <f t="shared" si="54"/>
        <v>0</v>
      </c>
      <c r="O349" s="31">
        <f t="shared" si="54"/>
        <v>0</v>
      </c>
      <c r="P349" s="31">
        <f t="shared" si="54"/>
        <v>0</v>
      </c>
      <c r="Q349" s="31">
        <f t="shared" si="54"/>
        <v>0</v>
      </c>
      <c r="R349" s="31">
        <f t="shared" si="54"/>
        <v>0</v>
      </c>
      <c r="S349" s="31">
        <f t="shared" si="54"/>
        <v>0</v>
      </c>
      <c r="T349" s="31">
        <f t="shared" si="54"/>
        <v>0</v>
      </c>
      <c r="U349" s="31">
        <f t="shared" si="54"/>
        <v>0</v>
      </c>
      <c r="V349" s="31">
        <f t="shared" si="54"/>
        <v>0</v>
      </c>
      <c r="W349" s="31">
        <f t="shared" si="54"/>
        <v>0</v>
      </c>
      <c r="X349" s="69">
        <f t="shared" si="54"/>
        <v>1362.07314</v>
      </c>
      <c r="Y349" s="59" t="e">
        <f>X349/G349*100</f>
        <v>#DIV/0!</v>
      </c>
    </row>
    <row r="350" spans="1:25" ht="19.5" customHeight="1" outlineLevel="6" thickBot="1">
      <c r="A350" s="110" t="s">
        <v>72</v>
      </c>
      <c r="B350" s="18">
        <v>951</v>
      </c>
      <c r="C350" s="14" t="s">
        <v>71</v>
      </c>
      <c r="D350" s="14" t="s">
        <v>6</v>
      </c>
      <c r="E350" s="14" t="s">
        <v>5</v>
      </c>
      <c r="F350" s="14"/>
      <c r="G350" s="15">
        <f>G351+G357</f>
        <v>1909.35</v>
      </c>
      <c r="H350" s="32">
        <f aca="true" t="shared" si="55" ref="H350:X350">H351</f>
        <v>0</v>
      </c>
      <c r="I350" s="32">
        <f t="shared" si="55"/>
        <v>0</v>
      </c>
      <c r="J350" s="32">
        <f t="shared" si="55"/>
        <v>0</v>
      </c>
      <c r="K350" s="32">
        <f t="shared" si="55"/>
        <v>0</v>
      </c>
      <c r="L350" s="32">
        <f t="shared" si="55"/>
        <v>0</v>
      </c>
      <c r="M350" s="32">
        <f t="shared" si="55"/>
        <v>0</v>
      </c>
      <c r="N350" s="32">
        <f t="shared" si="55"/>
        <v>0</v>
      </c>
      <c r="O350" s="32">
        <f t="shared" si="55"/>
        <v>0</v>
      </c>
      <c r="P350" s="32">
        <f t="shared" si="55"/>
        <v>0</v>
      </c>
      <c r="Q350" s="32">
        <f t="shared" si="55"/>
        <v>0</v>
      </c>
      <c r="R350" s="32">
        <f t="shared" si="55"/>
        <v>0</v>
      </c>
      <c r="S350" s="32">
        <f t="shared" si="55"/>
        <v>0</v>
      </c>
      <c r="T350" s="32">
        <f t="shared" si="55"/>
        <v>0</v>
      </c>
      <c r="U350" s="32">
        <f t="shared" si="55"/>
        <v>0</v>
      </c>
      <c r="V350" s="32">
        <f t="shared" si="55"/>
        <v>0</v>
      </c>
      <c r="W350" s="32">
        <f t="shared" si="55"/>
        <v>0</v>
      </c>
      <c r="X350" s="70">
        <f t="shared" si="55"/>
        <v>1362.07314</v>
      </c>
      <c r="Y350" s="59">
        <f>X350/G350*100</f>
        <v>71.3370068347867</v>
      </c>
    </row>
    <row r="351" spans="1:25" ht="32.25" outlineLevel="6" thickBot="1">
      <c r="A351" s="128" t="s">
        <v>44</v>
      </c>
      <c r="B351" s="18">
        <v>951</v>
      </c>
      <c r="C351" s="129" t="s">
        <v>82</v>
      </c>
      <c r="D351" s="129" t="s">
        <v>242</v>
      </c>
      <c r="E351" s="129" t="s">
        <v>5</v>
      </c>
      <c r="F351" s="129"/>
      <c r="G351" s="130">
        <f>G352</f>
        <v>1900</v>
      </c>
      <c r="H351" s="34">
        <f aca="true" t="shared" si="56" ref="H351:X351">H353</f>
        <v>0</v>
      </c>
      <c r="I351" s="34">
        <f t="shared" si="56"/>
        <v>0</v>
      </c>
      <c r="J351" s="34">
        <f t="shared" si="56"/>
        <v>0</v>
      </c>
      <c r="K351" s="34">
        <f t="shared" si="56"/>
        <v>0</v>
      </c>
      <c r="L351" s="34">
        <f t="shared" si="56"/>
        <v>0</v>
      </c>
      <c r="M351" s="34">
        <f t="shared" si="56"/>
        <v>0</v>
      </c>
      <c r="N351" s="34">
        <f t="shared" si="56"/>
        <v>0</v>
      </c>
      <c r="O351" s="34">
        <f t="shared" si="56"/>
        <v>0</v>
      </c>
      <c r="P351" s="34">
        <f t="shared" si="56"/>
        <v>0</v>
      </c>
      <c r="Q351" s="34">
        <f t="shared" si="56"/>
        <v>0</v>
      </c>
      <c r="R351" s="34">
        <f t="shared" si="56"/>
        <v>0</v>
      </c>
      <c r="S351" s="34">
        <f t="shared" si="56"/>
        <v>0</v>
      </c>
      <c r="T351" s="34">
        <f t="shared" si="56"/>
        <v>0</v>
      </c>
      <c r="U351" s="34">
        <f t="shared" si="56"/>
        <v>0</v>
      </c>
      <c r="V351" s="34">
        <f t="shared" si="56"/>
        <v>0</v>
      </c>
      <c r="W351" s="34">
        <f t="shared" si="56"/>
        <v>0</v>
      </c>
      <c r="X351" s="64">
        <f t="shared" si="56"/>
        <v>1362.07314</v>
      </c>
      <c r="Y351" s="59">
        <f>X351/G351*100</f>
        <v>71.68806</v>
      </c>
    </row>
    <row r="352" spans="1:25" ht="32.25" outlineLevel="6" thickBot="1">
      <c r="A352" s="114" t="s">
        <v>144</v>
      </c>
      <c r="B352" s="19">
        <v>951</v>
      </c>
      <c r="C352" s="11" t="s">
        <v>82</v>
      </c>
      <c r="D352" s="11" t="s">
        <v>145</v>
      </c>
      <c r="E352" s="11" t="s">
        <v>5</v>
      </c>
      <c r="F352" s="11"/>
      <c r="G352" s="12">
        <f>G353</f>
        <v>1900</v>
      </c>
      <c r="H352" s="55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81"/>
      <c r="Y352" s="59"/>
    </row>
    <row r="353" spans="1:25" ht="32.25" outlineLevel="6" thickBot="1">
      <c r="A353" s="114" t="s">
        <v>146</v>
      </c>
      <c r="B353" s="19">
        <v>951</v>
      </c>
      <c r="C353" s="9" t="s">
        <v>82</v>
      </c>
      <c r="D353" s="9" t="s">
        <v>147</v>
      </c>
      <c r="E353" s="9" t="s">
        <v>5</v>
      </c>
      <c r="F353" s="9"/>
      <c r="G353" s="10">
        <f>G354</f>
        <v>1900</v>
      </c>
      <c r="H353" s="25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43"/>
      <c r="X353" s="65">
        <v>1362.07314</v>
      </c>
      <c r="Y353" s="59">
        <f>X353/G353*100</f>
        <v>71.68806</v>
      </c>
    </row>
    <row r="354" spans="1:25" ht="48" outlineLevel="6" thickBot="1">
      <c r="A354" s="116" t="s">
        <v>243</v>
      </c>
      <c r="B354" s="92">
        <v>951</v>
      </c>
      <c r="C354" s="93" t="s">
        <v>82</v>
      </c>
      <c r="D354" s="93" t="s">
        <v>244</v>
      </c>
      <c r="E354" s="93" t="s">
        <v>5</v>
      </c>
      <c r="F354" s="93"/>
      <c r="G354" s="16">
        <f>G355</f>
        <v>1900</v>
      </c>
      <c r="H354" s="31">
        <f aca="true" t="shared" si="57" ref="H354:X356">H355</f>
        <v>0</v>
      </c>
      <c r="I354" s="31">
        <f t="shared" si="57"/>
        <v>0</v>
      </c>
      <c r="J354" s="31">
        <f t="shared" si="57"/>
        <v>0</v>
      </c>
      <c r="K354" s="31">
        <f t="shared" si="57"/>
        <v>0</v>
      </c>
      <c r="L354" s="31">
        <f t="shared" si="57"/>
        <v>0</v>
      </c>
      <c r="M354" s="31">
        <f t="shared" si="57"/>
        <v>0</v>
      </c>
      <c r="N354" s="31">
        <f t="shared" si="57"/>
        <v>0</v>
      </c>
      <c r="O354" s="31">
        <f t="shared" si="57"/>
        <v>0</v>
      </c>
      <c r="P354" s="31">
        <f t="shared" si="57"/>
        <v>0</v>
      </c>
      <c r="Q354" s="31">
        <f t="shared" si="57"/>
        <v>0</v>
      </c>
      <c r="R354" s="31">
        <f t="shared" si="57"/>
        <v>0</v>
      </c>
      <c r="S354" s="31">
        <f t="shared" si="57"/>
        <v>0</v>
      </c>
      <c r="T354" s="31">
        <f t="shared" si="57"/>
        <v>0</v>
      </c>
      <c r="U354" s="31">
        <f t="shared" si="57"/>
        <v>0</v>
      </c>
      <c r="V354" s="31">
        <f t="shared" si="57"/>
        <v>0</v>
      </c>
      <c r="W354" s="31">
        <f t="shared" si="57"/>
        <v>0</v>
      </c>
      <c r="X354" s="66">
        <f t="shared" si="57"/>
        <v>48.715</v>
      </c>
      <c r="Y354" s="59">
        <f>X354/G354*100</f>
        <v>2.563947368421053</v>
      </c>
    </row>
    <row r="355" spans="1:25" ht="16.5" outlineLevel="6" thickBot="1">
      <c r="A355" s="5" t="s">
        <v>129</v>
      </c>
      <c r="B355" s="21">
        <v>951</v>
      </c>
      <c r="C355" s="6" t="s">
        <v>82</v>
      </c>
      <c r="D355" s="6" t="s">
        <v>244</v>
      </c>
      <c r="E355" s="6" t="s">
        <v>128</v>
      </c>
      <c r="F355" s="6"/>
      <c r="G355" s="7">
        <f>G356</f>
        <v>1900</v>
      </c>
      <c r="H355" s="32">
        <f t="shared" si="57"/>
        <v>0</v>
      </c>
      <c r="I355" s="32">
        <f t="shared" si="57"/>
        <v>0</v>
      </c>
      <c r="J355" s="32">
        <f t="shared" si="57"/>
        <v>0</v>
      </c>
      <c r="K355" s="32">
        <f t="shared" si="57"/>
        <v>0</v>
      </c>
      <c r="L355" s="32">
        <f t="shared" si="57"/>
        <v>0</v>
      </c>
      <c r="M355" s="32">
        <f t="shared" si="57"/>
        <v>0</v>
      </c>
      <c r="N355" s="32">
        <f t="shared" si="57"/>
        <v>0</v>
      </c>
      <c r="O355" s="32">
        <f t="shared" si="57"/>
        <v>0</v>
      </c>
      <c r="P355" s="32">
        <f t="shared" si="57"/>
        <v>0</v>
      </c>
      <c r="Q355" s="32">
        <f t="shared" si="57"/>
        <v>0</v>
      </c>
      <c r="R355" s="32">
        <f t="shared" si="57"/>
        <v>0</v>
      </c>
      <c r="S355" s="32">
        <f t="shared" si="57"/>
        <v>0</v>
      </c>
      <c r="T355" s="32">
        <f t="shared" si="57"/>
        <v>0</v>
      </c>
      <c r="U355" s="32">
        <f t="shared" si="57"/>
        <v>0</v>
      </c>
      <c r="V355" s="32">
        <f t="shared" si="57"/>
        <v>0</v>
      </c>
      <c r="W355" s="32">
        <f t="shared" si="57"/>
        <v>0</v>
      </c>
      <c r="X355" s="67">
        <f>X356</f>
        <v>48.715</v>
      </c>
      <c r="Y355" s="59">
        <f>X355/G355*100</f>
        <v>2.563947368421053</v>
      </c>
    </row>
    <row r="356" spans="1:25" ht="48" outlineLevel="6" thickBot="1">
      <c r="A356" s="101" t="s">
        <v>308</v>
      </c>
      <c r="B356" s="94">
        <v>951</v>
      </c>
      <c r="C356" s="95" t="s">
        <v>82</v>
      </c>
      <c r="D356" s="95" t="s">
        <v>244</v>
      </c>
      <c r="E356" s="95" t="s">
        <v>92</v>
      </c>
      <c r="F356" s="95"/>
      <c r="G356" s="100">
        <v>1900</v>
      </c>
      <c r="H356" s="34">
        <f t="shared" si="57"/>
        <v>0</v>
      </c>
      <c r="I356" s="34">
        <f t="shared" si="57"/>
        <v>0</v>
      </c>
      <c r="J356" s="34">
        <f t="shared" si="57"/>
        <v>0</v>
      </c>
      <c r="K356" s="34">
        <f t="shared" si="57"/>
        <v>0</v>
      </c>
      <c r="L356" s="34">
        <f t="shared" si="57"/>
        <v>0</v>
      </c>
      <c r="M356" s="34">
        <f t="shared" si="57"/>
        <v>0</v>
      </c>
      <c r="N356" s="34">
        <f t="shared" si="57"/>
        <v>0</v>
      </c>
      <c r="O356" s="34">
        <f t="shared" si="57"/>
        <v>0</v>
      </c>
      <c r="P356" s="34">
        <f t="shared" si="57"/>
        <v>0</v>
      </c>
      <c r="Q356" s="34">
        <f t="shared" si="57"/>
        <v>0</v>
      </c>
      <c r="R356" s="34">
        <f t="shared" si="57"/>
        <v>0</v>
      </c>
      <c r="S356" s="34">
        <f t="shared" si="57"/>
        <v>0</v>
      </c>
      <c r="T356" s="34">
        <f t="shared" si="57"/>
        <v>0</v>
      </c>
      <c r="U356" s="34">
        <f t="shared" si="57"/>
        <v>0</v>
      </c>
      <c r="V356" s="34">
        <f t="shared" si="57"/>
        <v>0</v>
      </c>
      <c r="W356" s="34">
        <f t="shared" si="57"/>
        <v>0</v>
      </c>
      <c r="X356" s="68">
        <f>X357</f>
        <v>48.715</v>
      </c>
      <c r="Y356" s="59">
        <f>X356/G356*100</f>
        <v>2.563947368421053</v>
      </c>
    </row>
    <row r="357" spans="1:25" ht="16.5" outlineLevel="6" thickBot="1">
      <c r="A357" s="126" t="s">
        <v>73</v>
      </c>
      <c r="B357" s="18">
        <v>951</v>
      </c>
      <c r="C357" s="39" t="s">
        <v>74</v>
      </c>
      <c r="D357" s="39" t="s">
        <v>6</v>
      </c>
      <c r="E357" s="39" t="s">
        <v>5</v>
      </c>
      <c r="F357" s="39"/>
      <c r="G357" s="121">
        <f>G358</f>
        <v>9.35</v>
      </c>
      <c r="H357" s="25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43"/>
      <c r="X357" s="65">
        <v>48.715</v>
      </c>
      <c r="Y357" s="59">
        <f>X357/G357*100</f>
        <v>521.0160427807488</v>
      </c>
    </row>
    <row r="358" spans="1:25" ht="32.25" outlineLevel="6" thickBot="1">
      <c r="A358" s="114" t="s">
        <v>144</v>
      </c>
      <c r="B358" s="19">
        <v>951</v>
      </c>
      <c r="C358" s="11" t="s">
        <v>74</v>
      </c>
      <c r="D358" s="11" t="s">
        <v>145</v>
      </c>
      <c r="E358" s="11" t="s">
        <v>5</v>
      </c>
      <c r="F358" s="11"/>
      <c r="G358" s="12">
        <f>G359</f>
        <v>9.35</v>
      </c>
      <c r="H358" s="10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75"/>
      <c r="Y358" s="59"/>
    </row>
    <row r="359" spans="1:25" ht="32.25" outlineLevel="6" thickBot="1">
      <c r="A359" s="114" t="s">
        <v>146</v>
      </c>
      <c r="B359" s="19">
        <v>951</v>
      </c>
      <c r="C359" s="11" t="s">
        <v>74</v>
      </c>
      <c r="D359" s="11" t="s">
        <v>147</v>
      </c>
      <c r="E359" s="11" t="s">
        <v>5</v>
      </c>
      <c r="F359" s="11"/>
      <c r="G359" s="12">
        <f>G360</f>
        <v>9.35</v>
      </c>
      <c r="H359" s="29">
        <f aca="true" t="shared" si="58" ref="H359:X362">H360</f>
        <v>0</v>
      </c>
      <c r="I359" s="29">
        <f t="shared" si="58"/>
        <v>0</v>
      </c>
      <c r="J359" s="29">
        <f t="shared" si="58"/>
        <v>0</v>
      </c>
      <c r="K359" s="29">
        <f t="shared" si="58"/>
        <v>0</v>
      </c>
      <c r="L359" s="29">
        <f t="shared" si="58"/>
        <v>0</v>
      </c>
      <c r="M359" s="29">
        <f t="shared" si="58"/>
        <v>0</v>
      </c>
      <c r="N359" s="29">
        <f t="shared" si="58"/>
        <v>0</v>
      </c>
      <c r="O359" s="29">
        <f t="shared" si="58"/>
        <v>0</v>
      </c>
      <c r="P359" s="29">
        <f t="shared" si="58"/>
        <v>0</v>
      </c>
      <c r="Q359" s="29">
        <f t="shared" si="58"/>
        <v>0</v>
      </c>
      <c r="R359" s="29">
        <f t="shared" si="58"/>
        <v>0</v>
      </c>
      <c r="S359" s="29">
        <f t="shared" si="58"/>
        <v>0</v>
      </c>
      <c r="T359" s="29">
        <f t="shared" si="58"/>
        <v>0</v>
      </c>
      <c r="U359" s="29">
        <f t="shared" si="58"/>
        <v>0</v>
      </c>
      <c r="V359" s="29">
        <f t="shared" si="58"/>
        <v>0</v>
      </c>
      <c r="W359" s="29">
        <f t="shared" si="58"/>
        <v>0</v>
      </c>
      <c r="X359" s="73">
        <f t="shared" si="58"/>
        <v>0</v>
      </c>
      <c r="Y359" s="59">
        <f aca="true" t="shared" si="59" ref="Y359:Y367">X359/G359*100</f>
        <v>0</v>
      </c>
    </row>
    <row r="360" spans="1:25" ht="48" outlineLevel="6" thickBot="1">
      <c r="A360" s="96" t="s">
        <v>245</v>
      </c>
      <c r="B360" s="92">
        <v>951</v>
      </c>
      <c r="C360" s="93" t="s">
        <v>74</v>
      </c>
      <c r="D360" s="93" t="s">
        <v>246</v>
      </c>
      <c r="E360" s="93" t="s">
        <v>5</v>
      </c>
      <c r="F360" s="93"/>
      <c r="G360" s="16">
        <f>G361</f>
        <v>9.35</v>
      </c>
      <c r="H360" s="31">
        <f t="shared" si="58"/>
        <v>0</v>
      </c>
      <c r="I360" s="31">
        <f t="shared" si="58"/>
        <v>0</v>
      </c>
      <c r="J360" s="31">
        <f t="shared" si="58"/>
        <v>0</v>
      </c>
      <c r="K360" s="31">
        <f t="shared" si="58"/>
        <v>0</v>
      </c>
      <c r="L360" s="31">
        <f t="shared" si="58"/>
        <v>0</v>
      </c>
      <c r="M360" s="31">
        <f t="shared" si="58"/>
        <v>0</v>
      </c>
      <c r="N360" s="31">
        <f t="shared" si="58"/>
        <v>0</v>
      </c>
      <c r="O360" s="31">
        <f t="shared" si="58"/>
        <v>0</v>
      </c>
      <c r="P360" s="31">
        <f t="shared" si="58"/>
        <v>0</v>
      </c>
      <c r="Q360" s="31">
        <f t="shared" si="58"/>
        <v>0</v>
      </c>
      <c r="R360" s="31">
        <f t="shared" si="58"/>
        <v>0</v>
      </c>
      <c r="S360" s="31">
        <f t="shared" si="58"/>
        <v>0</v>
      </c>
      <c r="T360" s="31">
        <f t="shared" si="58"/>
        <v>0</v>
      </c>
      <c r="U360" s="31">
        <f t="shared" si="58"/>
        <v>0</v>
      </c>
      <c r="V360" s="31">
        <f t="shared" si="58"/>
        <v>0</v>
      </c>
      <c r="W360" s="31">
        <f t="shared" si="58"/>
        <v>0</v>
      </c>
      <c r="X360" s="66">
        <f t="shared" si="58"/>
        <v>0</v>
      </c>
      <c r="Y360" s="59">
        <f t="shared" si="59"/>
        <v>0</v>
      </c>
    </row>
    <row r="361" spans="1:25" ht="32.25" outlineLevel="6" thickBot="1">
      <c r="A361" s="5" t="s">
        <v>107</v>
      </c>
      <c r="B361" s="21">
        <v>951</v>
      </c>
      <c r="C361" s="6" t="s">
        <v>74</v>
      </c>
      <c r="D361" s="6" t="s">
        <v>246</v>
      </c>
      <c r="E361" s="6" t="s">
        <v>101</v>
      </c>
      <c r="F361" s="6"/>
      <c r="G361" s="7">
        <f>G362</f>
        <v>9.35</v>
      </c>
      <c r="H361" s="32">
        <f t="shared" si="58"/>
        <v>0</v>
      </c>
      <c r="I361" s="32">
        <f t="shared" si="58"/>
        <v>0</v>
      </c>
      <c r="J361" s="32">
        <f t="shared" si="58"/>
        <v>0</v>
      </c>
      <c r="K361" s="32">
        <f t="shared" si="58"/>
        <v>0</v>
      </c>
      <c r="L361" s="32">
        <f t="shared" si="58"/>
        <v>0</v>
      </c>
      <c r="M361" s="32">
        <f t="shared" si="58"/>
        <v>0</v>
      </c>
      <c r="N361" s="32">
        <f t="shared" si="58"/>
        <v>0</v>
      </c>
      <c r="O361" s="32">
        <f t="shared" si="58"/>
        <v>0</v>
      </c>
      <c r="P361" s="32">
        <f t="shared" si="58"/>
        <v>0</v>
      </c>
      <c r="Q361" s="32">
        <f t="shared" si="58"/>
        <v>0</v>
      </c>
      <c r="R361" s="32">
        <f t="shared" si="58"/>
        <v>0</v>
      </c>
      <c r="S361" s="32">
        <f t="shared" si="58"/>
        <v>0</v>
      </c>
      <c r="T361" s="32">
        <f t="shared" si="58"/>
        <v>0</v>
      </c>
      <c r="U361" s="32">
        <f t="shared" si="58"/>
        <v>0</v>
      </c>
      <c r="V361" s="32">
        <f t="shared" si="58"/>
        <v>0</v>
      </c>
      <c r="W361" s="32">
        <f t="shared" si="58"/>
        <v>0</v>
      </c>
      <c r="X361" s="67">
        <f t="shared" si="58"/>
        <v>0</v>
      </c>
      <c r="Y361" s="59">
        <f t="shared" si="59"/>
        <v>0</v>
      </c>
    </row>
    <row r="362" spans="1:25" ht="32.25" outlineLevel="6" thickBot="1">
      <c r="A362" s="90" t="s">
        <v>109</v>
      </c>
      <c r="B362" s="94">
        <v>951</v>
      </c>
      <c r="C362" s="95" t="s">
        <v>74</v>
      </c>
      <c r="D362" s="95" t="s">
        <v>246</v>
      </c>
      <c r="E362" s="95" t="s">
        <v>103</v>
      </c>
      <c r="F362" s="95"/>
      <c r="G362" s="100">
        <v>9.35</v>
      </c>
      <c r="H362" s="34">
        <f t="shared" si="58"/>
        <v>0</v>
      </c>
      <c r="I362" s="34">
        <f t="shared" si="58"/>
        <v>0</v>
      </c>
      <c r="J362" s="34">
        <f t="shared" si="58"/>
        <v>0</v>
      </c>
      <c r="K362" s="34">
        <f t="shared" si="58"/>
        <v>0</v>
      </c>
      <c r="L362" s="34">
        <f t="shared" si="58"/>
        <v>0</v>
      </c>
      <c r="M362" s="34">
        <f t="shared" si="58"/>
        <v>0</v>
      </c>
      <c r="N362" s="34">
        <f t="shared" si="58"/>
        <v>0</v>
      </c>
      <c r="O362" s="34">
        <f t="shared" si="58"/>
        <v>0</v>
      </c>
      <c r="P362" s="34">
        <f t="shared" si="58"/>
        <v>0</v>
      </c>
      <c r="Q362" s="34">
        <f t="shared" si="58"/>
        <v>0</v>
      </c>
      <c r="R362" s="34">
        <f t="shared" si="58"/>
        <v>0</v>
      </c>
      <c r="S362" s="34">
        <f t="shared" si="58"/>
        <v>0</v>
      </c>
      <c r="T362" s="34">
        <f t="shared" si="58"/>
        <v>0</v>
      </c>
      <c r="U362" s="34">
        <f t="shared" si="58"/>
        <v>0</v>
      </c>
      <c r="V362" s="34">
        <f t="shared" si="58"/>
        <v>0</v>
      </c>
      <c r="W362" s="34">
        <f t="shared" si="58"/>
        <v>0</v>
      </c>
      <c r="X362" s="68">
        <f t="shared" si="58"/>
        <v>0</v>
      </c>
      <c r="Y362" s="59">
        <f t="shared" si="59"/>
        <v>0</v>
      </c>
    </row>
    <row r="363" spans="1:25" ht="32.25" outlineLevel="6" thickBot="1">
      <c r="A363" s="110" t="s">
        <v>81</v>
      </c>
      <c r="B363" s="18">
        <v>951</v>
      </c>
      <c r="C363" s="14" t="s">
        <v>68</v>
      </c>
      <c r="D363" s="14" t="s">
        <v>6</v>
      </c>
      <c r="E363" s="14" t="s">
        <v>5</v>
      </c>
      <c r="F363" s="14"/>
      <c r="G363" s="15">
        <f>G364</f>
        <v>100</v>
      </c>
      <c r="H363" s="25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43"/>
      <c r="X363" s="65">
        <v>0</v>
      </c>
      <c r="Y363" s="59">
        <f t="shared" si="59"/>
        <v>0</v>
      </c>
    </row>
    <row r="364" spans="1:25" ht="19.5" outlineLevel="6" thickBot="1">
      <c r="A364" s="8" t="s">
        <v>247</v>
      </c>
      <c r="B364" s="19">
        <v>951</v>
      </c>
      <c r="C364" s="9" t="s">
        <v>69</v>
      </c>
      <c r="D364" s="9" t="s">
        <v>6</v>
      </c>
      <c r="E364" s="9" t="s">
        <v>5</v>
      </c>
      <c r="F364" s="9"/>
      <c r="G364" s="10">
        <f>G365</f>
        <v>100</v>
      </c>
      <c r="H364" s="29" t="e">
        <f aca="true" t="shared" si="60" ref="H364:X366">H365</f>
        <v>#REF!</v>
      </c>
      <c r="I364" s="29" t="e">
        <f t="shared" si="60"/>
        <v>#REF!</v>
      </c>
      <c r="J364" s="29" t="e">
        <f t="shared" si="60"/>
        <v>#REF!</v>
      </c>
      <c r="K364" s="29" t="e">
        <f t="shared" si="60"/>
        <v>#REF!</v>
      </c>
      <c r="L364" s="29" t="e">
        <f t="shared" si="60"/>
        <v>#REF!</v>
      </c>
      <c r="M364" s="29" t="e">
        <f t="shared" si="60"/>
        <v>#REF!</v>
      </c>
      <c r="N364" s="29" t="e">
        <f t="shared" si="60"/>
        <v>#REF!</v>
      </c>
      <c r="O364" s="29" t="e">
        <f t="shared" si="60"/>
        <v>#REF!</v>
      </c>
      <c r="P364" s="29" t="e">
        <f t="shared" si="60"/>
        <v>#REF!</v>
      </c>
      <c r="Q364" s="29" t="e">
        <f t="shared" si="60"/>
        <v>#REF!</v>
      </c>
      <c r="R364" s="29" t="e">
        <f t="shared" si="60"/>
        <v>#REF!</v>
      </c>
      <c r="S364" s="29" t="e">
        <f t="shared" si="60"/>
        <v>#REF!</v>
      </c>
      <c r="T364" s="29" t="e">
        <f t="shared" si="60"/>
        <v>#REF!</v>
      </c>
      <c r="U364" s="29" t="e">
        <f t="shared" si="60"/>
        <v>#REF!</v>
      </c>
      <c r="V364" s="29" t="e">
        <f t="shared" si="60"/>
        <v>#REF!</v>
      </c>
      <c r="W364" s="29" t="e">
        <f t="shared" si="60"/>
        <v>#REF!</v>
      </c>
      <c r="X364" s="73" t="e">
        <f t="shared" si="60"/>
        <v>#REF!</v>
      </c>
      <c r="Y364" s="59" t="e">
        <f t="shared" si="59"/>
        <v>#REF!</v>
      </c>
    </row>
    <row r="365" spans="1:25" ht="32.25" outlineLevel="6" thickBot="1">
      <c r="A365" s="114" t="s">
        <v>144</v>
      </c>
      <c r="B365" s="19">
        <v>951</v>
      </c>
      <c r="C365" s="9" t="s">
        <v>69</v>
      </c>
      <c r="D365" s="9" t="s">
        <v>145</v>
      </c>
      <c r="E365" s="9" t="s">
        <v>5</v>
      </c>
      <c r="F365" s="9"/>
      <c r="G365" s="10">
        <f>G366</f>
        <v>100</v>
      </c>
      <c r="H365" s="31" t="e">
        <f t="shared" si="60"/>
        <v>#REF!</v>
      </c>
      <c r="I365" s="31" t="e">
        <f t="shared" si="60"/>
        <v>#REF!</v>
      </c>
      <c r="J365" s="31" t="e">
        <f t="shared" si="60"/>
        <v>#REF!</v>
      </c>
      <c r="K365" s="31" t="e">
        <f t="shared" si="60"/>
        <v>#REF!</v>
      </c>
      <c r="L365" s="31" t="e">
        <f t="shared" si="60"/>
        <v>#REF!</v>
      </c>
      <c r="M365" s="31" t="e">
        <f t="shared" si="60"/>
        <v>#REF!</v>
      </c>
      <c r="N365" s="31" t="e">
        <f t="shared" si="60"/>
        <v>#REF!</v>
      </c>
      <c r="O365" s="31" t="e">
        <f t="shared" si="60"/>
        <v>#REF!</v>
      </c>
      <c r="P365" s="31" t="e">
        <f t="shared" si="60"/>
        <v>#REF!</v>
      </c>
      <c r="Q365" s="31" t="e">
        <f t="shared" si="60"/>
        <v>#REF!</v>
      </c>
      <c r="R365" s="31" t="e">
        <f t="shared" si="60"/>
        <v>#REF!</v>
      </c>
      <c r="S365" s="31" t="e">
        <f t="shared" si="60"/>
        <v>#REF!</v>
      </c>
      <c r="T365" s="31" t="e">
        <f t="shared" si="60"/>
        <v>#REF!</v>
      </c>
      <c r="U365" s="31" t="e">
        <f t="shared" si="60"/>
        <v>#REF!</v>
      </c>
      <c r="V365" s="31" t="e">
        <f t="shared" si="60"/>
        <v>#REF!</v>
      </c>
      <c r="W365" s="31" t="e">
        <f t="shared" si="60"/>
        <v>#REF!</v>
      </c>
      <c r="X365" s="66" t="e">
        <f t="shared" si="60"/>
        <v>#REF!</v>
      </c>
      <c r="Y365" s="59" t="e">
        <f t="shared" si="59"/>
        <v>#REF!</v>
      </c>
    </row>
    <row r="366" spans="1:25" ht="32.25" outlineLevel="6" thickBot="1">
      <c r="A366" s="114" t="s">
        <v>146</v>
      </c>
      <c r="B366" s="19">
        <v>951</v>
      </c>
      <c r="C366" s="11" t="s">
        <v>69</v>
      </c>
      <c r="D366" s="11" t="s">
        <v>147</v>
      </c>
      <c r="E366" s="11" t="s">
        <v>5</v>
      </c>
      <c r="F366" s="11"/>
      <c r="G366" s="12">
        <f>G367</f>
        <v>100</v>
      </c>
      <c r="H366" s="32" t="e">
        <f t="shared" si="60"/>
        <v>#REF!</v>
      </c>
      <c r="I366" s="32" t="e">
        <f t="shared" si="60"/>
        <v>#REF!</v>
      </c>
      <c r="J366" s="32" t="e">
        <f t="shared" si="60"/>
        <v>#REF!</v>
      </c>
      <c r="K366" s="32" t="e">
        <f t="shared" si="60"/>
        <v>#REF!</v>
      </c>
      <c r="L366" s="32" t="e">
        <f t="shared" si="60"/>
        <v>#REF!</v>
      </c>
      <c r="M366" s="32" t="e">
        <f t="shared" si="60"/>
        <v>#REF!</v>
      </c>
      <c r="N366" s="32" t="e">
        <f t="shared" si="60"/>
        <v>#REF!</v>
      </c>
      <c r="O366" s="32" t="e">
        <f t="shared" si="60"/>
        <v>#REF!</v>
      </c>
      <c r="P366" s="32" t="e">
        <f t="shared" si="60"/>
        <v>#REF!</v>
      </c>
      <c r="Q366" s="32" t="e">
        <f t="shared" si="60"/>
        <v>#REF!</v>
      </c>
      <c r="R366" s="32" t="e">
        <f t="shared" si="60"/>
        <v>#REF!</v>
      </c>
      <c r="S366" s="32" t="e">
        <f t="shared" si="60"/>
        <v>#REF!</v>
      </c>
      <c r="T366" s="32" t="e">
        <f t="shared" si="60"/>
        <v>#REF!</v>
      </c>
      <c r="U366" s="32" t="e">
        <f t="shared" si="60"/>
        <v>#REF!</v>
      </c>
      <c r="V366" s="32" t="e">
        <f t="shared" si="60"/>
        <v>#REF!</v>
      </c>
      <c r="W366" s="32" t="e">
        <f t="shared" si="60"/>
        <v>#REF!</v>
      </c>
      <c r="X366" s="67" t="e">
        <f t="shared" si="60"/>
        <v>#REF!</v>
      </c>
      <c r="Y366" s="59" t="e">
        <f t="shared" si="59"/>
        <v>#REF!</v>
      </c>
    </row>
    <row r="367" spans="1:25" ht="32.25" outlineLevel="6" thickBot="1">
      <c r="A367" s="96" t="s">
        <v>248</v>
      </c>
      <c r="B367" s="92">
        <v>951</v>
      </c>
      <c r="C367" s="93" t="s">
        <v>69</v>
      </c>
      <c r="D367" s="93" t="s">
        <v>249</v>
      </c>
      <c r="E367" s="93" t="s">
        <v>5</v>
      </c>
      <c r="F367" s="93"/>
      <c r="G367" s="16">
        <f>G368</f>
        <v>100</v>
      </c>
      <c r="H367" s="34" t="e">
        <f>#REF!</f>
        <v>#REF!</v>
      </c>
      <c r="I367" s="34" t="e">
        <f>#REF!</f>
        <v>#REF!</v>
      </c>
      <c r="J367" s="34" t="e">
        <f>#REF!</f>
        <v>#REF!</v>
      </c>
      <c r="K367" s="34" t="e">
        <f>#REF!</f>
        <v>#REF!</v>
      </c>
      <c r="L367" s="34" t="e">
        <f>#REF!</f>
        <v>#REF!</v>
      </c>
      <c r="M367" s="34" t="e">
        <f>#REF!</f>
        <v>#REF!</v>
      </c>
      <c r="N367" s="34" t="e">
        <f>#REF!</f>
        <v>#REF!</v>
      </c>
      <c r="O367" s="34" t="e">
        <f>#REF!</f>
        <v>#REF!</v>
      </c>
      <c r="P367" s="34" t="e">
        <f>#REF!</f>
        <v>#REF!</v>
      </c>
      <c r="Q367" s="34" t="e">
        <f>#REF!</f>
        <v>#REF!</v>
      </c>
      <c r="R367" s="34" t="e">
        <f>#REF!</f>
        <v>#REF!</v>
      </c>
      <c r="S367" s="34" t="e">
        <f>#REF!</f>
        <v>#REF!</v>
      </c>
      <c r="T367" s="34" t="e">
        <f>#REF!</f>
        <v>#REF!</v>
      </c>
      <c r="U367" s="34" t="e">
        <f>#REF!</f>
        <v>#REF!</v>
      </c>
      <c r="V367" s="34" t="e">
        <f>#REF!</f>
        <v>#REF!</v>
      </c>
      <c r="W367" s="34" t="e">
        <f>#REF!</f>
        <v>#REF!</v>
      </c>
      <c r="X367" s="68" t="e">
        <f>#REF!</f>
        <v>#REF!</v>
      </c>
      <c r="Y367" s="59" t="e">
        <f t="shared" si="59"/>
        <v>#REF!</v>
      </c>
    </row>
    <row r="368" spans="1:25" ht="16.5" outlineLevel="6" thickBot="1">
      <c r="A368" s="5" t="s">
        <v>137</v>
      </c>
      <c r="B368" s="21">
        <v>951</v>
      </c>
      <c r="C368" s="6" t="s">
        <v>69</v>
      </c>
      <c r="D368" s="6" t="s">
        <v>249</v>
      </c>
      <c r="E368" s="6" t="s">
        <v>346</v>
      </c>
      <c r="F368" s="6"/>
      <c r="G368" s="7">
        <v>100</v>
      </c>
      <c r="H368" s="55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82"/>
      <c r="Y368" s="59"/>
    </row>
    <row r="369" spans="1:25" ht="63.75" outlineLevel="6" thickBot="1">
      <c r="A369" s="110" t="s">
        <v>76</v>
      </c>
      <c r="B369" s="18">
        <v>951</v>
      </c>
      <c r="C369" s="14" t="s">
        <v>77</v>
      </c>
      <c r="D369" s="14" t="s">
        <v>6</v>
      </c>
      <c r="E369" s="14" t="s">
        <v>5</v>
      </c>
      <c r="F369" s="14"/>
      <c r="G369" s="15">
        <f aca="true" t="shared" si="61" ref="G369:G374">G370</f>
        <v>19640</v>
      </c>
      <c r="H369" s="55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82"/>
      <c r="Y369" s="59"/>
    </row>
    <row r="370" spans="1:25" ht="48" outlineLevel="6" thickBot="1">
      <c r="A370" s="114" t="s">
        <v>79</v>
      </c>
      <c r="B370" s="19">
        <v>951</v>
      </c>
      <c r="C370" s="9" t="s">
        <v>78</v>
      </c>
      <c r="D370" s="9" t="s">
        <v>6</v>
      </c>
      <c r="E370" s="9" t="s">
        <v>5</v>
      </c>
      <c r="F370" s="9"/>
      <c r="G370" s="10">
        <f t="shared" si="61"/>
        <v>19640</v>
      </c>
      <c r="H370" s="55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82"/>
      <c r="Y370" s="59"/>
    </row>
    <row r="371" spans="1:25" ht="32.25" outlineLevel="6" thickBot="1">
      <c r="A371" s="114" t="s">
        <v>144</v>
      </c>
      <c r="B371" s="19">
        <v>951</v>
      </c>
      <c r="C371" s="9" t="s">
        <v>78</v>
      </c>
      <c r="D371" s="9" t="s">
        <v>145</v>
      </c>
      <c r="E371" s="9" t="s">
        <v>5</v>
      </c>
      <c r="F371" s="9"/>
      <c r="G371" s="10">
        <f t="shared" si="61"/>
        <v>19640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82"/>
      <c r="Y371" s="59"/>
    </row>
    <row r="372" spans="1:25" ht="32.25" outlineLevel="6" thickBot="1">
      <c r="A372" s="114" t="s">
        <v>146</v>
      </c>
      <c r="B372" s="19">
        <v>951</v>
      </c>
      <c r="C372" s="11" t="s">
        <v>78</v>
      </c>
      <c r="D372" s="11" t="s">
        <v>147</v>
      </c>
      <c r="E372" s="11" t="s">
        <v>5</v>
      </c>
      <c r="F372" s="11"/>
      <c r="G372" s="12">
        <f t="shared" si="61"/>
        <v>19640</v>
      </c>
      <c r="H372" s="55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82"/>
      <c r="Y372" s="59"/>
    </row>
    <row r="373" spans="1:25" ht="48" outlineLevel="6" thickBot="1">
      <c r="A373" s="5" t="s">
        <v>250</v>
      </c>
      <c r="B373" s="21">
        <v>951</v>
      </c>
      <c r="C373" s="6" t="s">
        <v>78</v>
      </c>
      <c r="D373" s="6" t="s">
        <v>251</v>
      </c>
      <c r="E373" s="6" t="s">
        <v>5</v>
      </c>
      <c r="F373" s="6"/>
      <c r="G373" s="7">
        <f t="shared" si="61"/>
        <v>19640</v>
      </c>
      <c r="H373" s="55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82"/>
      <c r="Y373" s="59"/>
    </row>
    <row r="374" spans="1:25" ht="16.5" outlineLevel="6" thickBot="1">
      <c r="A374" s="5" t="s">
        <v>140</v>
      </c>
      <c r="B374" s="21">
        <v>951</v>
      </c>
      <c r="C374" s="6" t="s">
        <v>78</v>
      </c>
      <c r="D374" s="6" t="s">
        <v>252</v>
      </c>
      <c r="E374" s="6" t="s">
        <v>138</v>
      </c>
      <c r="F374" s="6"/>
      <c r="G374" s="7">
        <f t="shared" si="61"/>
        <v>19640</v>
      </c>
      <c r="H374" s="55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82"/>
      <c r="Y374" s="59"/>
    </row>
    <row r="375" spans="1:25" ht="18.75" customHeight="1" outlineLevel="6" thickBot="1">
      <c r="A375" s="90" t="s">
        <v>141</v>
      </c>
      <c r="B375" s="94">
        <v>951</v>
      </c>
      <c r="C375" s="95" t="s">
        <v>78</v>
      </c>
      <c r="D375" s="95" t="s">
        <v>252</v>
      </c>
      <c r="E375" s="95" t="s">
        <v>139</v>
      </c>
      <c r="F375" s="95"/>
      <c r="G375" s="100">
        <v>19640</v>
      </c>
      <c r="H375" s="55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82"/>
      <c r="Y375" s="59"/>
    </row>
    <row r="376" spans="1:25" ht="16.5" outlineLevel="6" thickBot="1">
      <c r="A376" s="51"/>
      <c r="B376" s="52"/>
      <c r="C376" s="52"/>
      <c r="D376" s="52"/>
      <c r="E376" s="52"/>
      <c r="F376" s="52"/>
      <c r="G376" s="53"/>
      <c r="H376" s="25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43"/>
      <c r="X376" s="74"/>
      <c r="Y376" s="59">
        <v>0</v>
      </c>
    </row>
    <row r="377" spans="1:25" ht="43.5" outlineLevel="6" thickBot="1">
      <c r="A377" s="105" t="s">
        <v>66</v>
      </c>
      <c r="B377" s="106" t="s">
        <v>65</v>
      </c>
      <c r="C377" s="106" t="s">
        <v>64</v>
      </c>
      <c r="D377" s="106" t="s">
        <v>6</v>
      </c>
      <c r="E377" s="106" t="s">
        <v>5</v>
      </c>
      <c r="F377" s="107"/>
      <c r="G377" s="155">
        <f>G378+G487</f>
        <v>411867.3</v>
      </c>
      <c r="H377" s="28" t="e">
        <f>H378+#REF!</f>
        <v>#REF!</v>
      </c>
      <c r="I377" s="28" t="e">
        <f>I378+#REF!</f>
        <v>#REF!</v>
      </c>
      <c r="J377" s="28" t="e">
        <f>J378+#REF!</f>
        <v>#REF!</v>
      </c>
      <c r="K377" s="28" t="e">
        <f>K378+#REF!</f>
        <v>#REF!</v>
      </c>
      <c r="L377" s="28" t="e">
        <f>L378+#REF!</f>
        <v>#REF!</v>
      </c>
      <c r="M377" s="28" t="e">
        <f>M378+#REF!</f>
        <v>#REF!</v>
      </c>
      <c r="N377" s="28" t="e">
        <f>N378+#REF!</f>
        <v>#REF!</v>
      </c>
      <c r="O377" s="28" t="e">
        <f>O378+#REF!</f>
        <v>#REF!</v>
      </c>
      <c r="P377" s="28" t="e">
        <f>P378+#REF!</f>
        <v>#REF!</v>
      </c>
      <c r="Q377" s="28" t="e">
        <f>Q378+#REF!</f>
        <v>#REF!</v>
      </c>
      <c r="R377" s="28" t="e">
        <f>R378+#REF!</f>
        <v>#REF!</v>
      </c>
      <c r="S377" s="28" t="e">
        <f>S378+#REF!</f>
        <v>#REF!</v>
      </c>
      <c r="T377" s="28" t="e">
        <f>T378+#REF!</f>
        <v>#REF!</v>
      </c>
      <c r="U377" s="28" t="e">
        <f>U378+#REF!</f>
        <v>#REF!</v>
      </c>
      <c r="V377" s="28" t="e">
        <f>V378+#REF!</f>
        <v>#REF!</v>
      </c>
      <c r="W377" s="28" t="e">
        <f>W378+#REF!</f>
        <v>#REF!</v>
      </c>
      <c r="X377" s="60" t="e">
        <f>X378+#REF!</f>
        <v>#REF!</v>
      </c>
      <c r="Y377" s="59" t="e">
        <f>X377/G377*100</f>
        <v>#REF!</v>
      </c>
    </row>
    <row r="378" spans="1:25" ht="19.5" outlineLevel="6" thickBot="1">
      <c r="A378" s="110" t="s">
        <v>50</v>
      </c>
      <c r="B378" s="18">
        <v>953</v>
      </c>
      <c r="C378" s="14" t="s">
        <v>49</v>
      </c>
      <c r="D378" s="14" t="s">
        <v>6</v>
      </c>
      <c r="E378" s="14" t="s">
        <v>5</v>
      </c>
      <c r="F378" s="14"/>
      <c r="G378" s="156">
        <f>G379+G399+G453+G470</f>
        <v>408872.3</v>
      </c>
      <c r="H378" s="29" t="e">
        <f>H384+H389+#REF!+H480</f>
        <v>#REF!</v>
      </c>
      <c r="I378" s="29" t="e">
        <f>I384+I389+#REF!+I480</f>
        <v>#REF!</v>
      </c>
      <c r="J378" s="29" t="e">
        <f>J384+J389+#REF!+J480</f>
        <v>#REF!</v>
      </c>
      <c r="K378" s="29" t="e">
        <f>K384+K389+#REF!+K480</f>
        <v>#REF!</v>
      </c>
      <c r="L378" s="29" t="e">
        <f>L384+L389+#REF!+L480</f>
        <v>#REF!</v>
      </c>
      <c r="M378" s="29" t="e">
        <f>M384+M389+#REF!+M480</f>
        <v>#REF!</v>
      </c>
      <c r="N378" s="29" t="e">
        <f>N384+N389+#REF!+N480</f>
        <v>#REF!</v>
      </c>
      <c r="O378" s="29" t="e">
        <f>O384+O389+#REF!+O480</f>
        <v>#REF!</v>
      </c>
      <c r="P378" s="29" t="e">
        <f>P384+P389+#REF!+P480</f>
        <v>#REF!</v>
      </c>
      <c r="Q378" s="29" t="e">
        <f>Q384+Q389+#REF!+Q480</f>
        <v>#REF!</v>
      </c>
      <c r="R378" s="29" t="e">
        <f>R384+R389+#REF!+R480</f>
        <v>#REF!</v>
      </c>
      <c r="S378" s="29" t="e">
        <f>S384+S389+#REF!+S480</f>
        <v>#REF!</v>
      </c>
      <c r="T378" s="29" t="e">
        <f>T384+T389+#REF!+T480</f>
        <v>#REF!</v>
      </c>
      <c r="U378" s="29" t="e">
        <f>U384+U389+#REF!+U480</f>
        <v>#REF!</v>
      </c>
      <c r="V378" s="29" t="e">
        <f>V384+V389+#REF!+V480</f>
        <v>#REF!</v>
      </c>
      <c r="W378" s="29" t="e">
        <f>W384+W389+#REF!+W480</f>
        <v>#REF!</v>
      </c>
      <c r="X378" s="29" t="e">
        <f>X384+X389+#REF!+X480</f>
        <v>#REF!</v>
      </c>
      <c r="Y378" s="59" t="e">
        <f>X378/G378*100</f>
        <v>#REF!</v>
      </c>
    </row>
    <row r="379" spans="1:25" ht="19.5" outlineLevel="6" thickBot="1">
      <c r="A379" s="110" t="s">
        <v>142</v>
      </c>
      <c r="B379" s="18">
        <v>953</v>
      </c>
      <c r="C379" s="14" t="s">
        <v>19</v>
      </c>
      <c r="D379" s="14" t="s">
        <v>6</v>
      </c>
      <c r="E379" s="14" t="s">
        <v>5</v>
      </c>
      <c r="F379" s="14"/>
      <c r="G379" s="156">
        <f>G384+G380</f>
        <v>85786.762</v>
      </c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42"/>
      <c r="Y379" s="59"/>
    </row>
    <row r="380" spans="1:25" ht="32.25" outlineLevel="6" thickBot="1">
      <c r="A380" s="114" t="s">
        <v>144</v>
      </c>
      <c r="B380" s="19">
        <v>953</v>
      </c>
      <c r="C380" s="9" t="s">
        <v>19</v>
      </c>
      <c r="D380" s="9" t="s">
        <v>145</v>
      </c>
      <c r="E380" s="9" t="s">
        <v>5</v>
      </c>
      <c r="F380" s="9"/>
      <c r="G380" s="157">
        <f>G381</f>
        <v>192.977</v>
      </c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42"/>
      <c r="Y380" s="59"/>
    </row>
    <row r="381" spans="1:25" ht="32.25" outlineLevel="6" thickBot="1">
      <c r="A381" s="114" t="s">
        <v>146</v>
      </c>
      <c r="B381" s="19">
        <v>953</v>
      </c>
      <c r="C381" s="9" t="s">
        <v>19</v>
      </c>
      <c r="D381" s="9" t="s">
        <v>147</v>
      </c>
      <c r="E381" s="9" t="s">
        <v>5</v>
      </c>
      <c r="F381" s="9"/>
      <c r="G381" s="157">
        <f>G382</f>
        <v>192.977</v>
      </c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42"/>
      <c r="Y381" s="59"/>
    </row>
    <row r="382" spans="1:25" ht="19.5" outlineLevel="6" thickBot="1">
      <c r="A382" s="96" t="s">
        <v>158</v>
      </c>
      <c r="B382" s="92">
        <v>953</v>
      </c>
      <c r="C382" s="93" t="s">
        <v>19</v>
      </c>
      <c r="D382" s="93" t="s">
        <v>159</v>
      </c>
      <c r="E382" s="93" t="s">
        <v>5</v>
      </c>
      <c r="F382" s="93"/>
      <c r="G382" s="159">
        <f>G383</f>
        <v>192.977</v>
      </c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42"/>
      <c r="Y382" s="59"/>
    </row>
    <row r="383" spans="1:25" ht="19.5" outlineLevel="6" thickBot="1">
      <c r="A383" s="5" t="s">
        <v>118</v>
      </c>
      <c r="B383" s="21">
        <v>953</v>
      </c>
      <c r="C383" s="6" t="s">
        <v>19</v>
      </c>
      <c r="D383" s="6" t="s">
        <v>159</v>
      </c>
      <c r="E383" s="6" t="s">
        <v>92</v>
      </c>
      <c r="F383" s="6"/>
      <c r="G383" s="160">
        <v>192.977</v>
      </c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42"/>
      <c r="Y383" s="59"/>
    </row>
    <row r="384" spans="1:25" ht="16.5" outlineLevel="6" thickBot="1">
      <c r="A384" s="80" t="s">
        <v>362</v>
      </c>
      <c r="B384" s="19">
        <v>953</v>
      </c>
      <c r="C384" s="9" t="s">
        <v>19</v>
      </c>
      <c r="D384" s="9" t="s">
        <v>253</v>
      </c>
      <c r="E384" s="9" t="s">
        <v>5</v>
      </c>
      <c r="F384" s="9"/>
      <c r="G384" s="157">
        <f>G385+G395</f>
        <v>85593.785</v>
      </c>
      <c r="H384" s="32">
        <f aca="true" t="shared" si="62" ref="H384:X384">H385</f>
        <v>0</v>
      </c>
      <c r="I384" s="32">
        <f t="shared" si="62"/>
        <v>0</v>
      </c>
      <c r="J384" s="32">
        <f t="shared" si="62"/>
        <v>0</v>
      </c>
      <c r="K384" s="32">
        <f t="shared" si="62"/>
        <v>0</v>
      </c>
      <c r="L384" s="32">
        <f t="shared" si="62"/>
        <v>0</v>
      </c>
      <c r="M384" s="32">
        <f t="shared" si="62"/>
        <v>0</v>
      </c>
      <c r="N384" s="32">
        <f t="shared" si="62"/>
        <v>0</v>
      </c>
      <c r="O384" s="32">
        <f t="shared" si="62"/>
        <v>0</v>
      </c>
      <c r="P384" s="32">
        <f t="shared" si="62"/>
        <v>0</v>
      </c>
      <c r="Q384" s="32">
        <f t="shared" si="62"/>
        <v>0</v>
      </c>
      <c r="R384" s="32">
        <f t="shared" si="62"/>
        <v>0</v>
      </c>
      <c r="S384" s="32">
        <f t="shared" si="62"/>
        <v>0</v>
      </c>
      <c r="T384" s="32">
        <f t="shared" si="62"/>
        <v>0</v>
      </c>
      <c r="U384" s="32">
        <f t="shared" si="62"/>
        <v>0</v>
      </c>
      <c r="V384" s="32">
        <f t="shared" si="62"/>
        <v>0</v>
      </c>
      <c r="W384" s="32">
        <f t="shared" si="62"/>
        <v>0</v>
      </c>
      <c r="X384" s="67">
        <f t="shared" si="62"/>
        <v>34477.81647</v>
      </c>
      <c r="Y384" s="59">
        <f>X384/G384*100</f>
        <v>40.280747568295986</v>
      </c>
    </row>
    <row r="385" spans="1:25" ht="32.25" outlineLevel="6" thickBot="1">
      <c r="A385" s="80" t="s">
        <v>254</v>
      </c>
      <c r="B385" s="19">
        <v>953</v>
      </c>
      <c r="C385" s="11" t="s">
        <v>19</v>
      </c>
      <c r="D385" s="11" t="s">
        <v>255</v>
      </c>
      <c r="E385" s="11" t="s">
        <v>5</v>
      </c>
      <c r="F385" s="11"/>
      <c r="G385" s="158">
        <f>G386+G389+G392</f>
        <v>85188.761</v>
      </c>
      <c r="H385" s="34">
        <f aca="true" t="shared" si="63" ref="H385:X385">H387</f>
        <v>0</v>
      </c>
      <c r="I385" s="34">
        <f t="shared" si="63"/>
        <v>0</v>
      </c>
      <c r="J385" s="34">
        <f t="shared" si="63"/>
        <v>0</v>
      </c>
      <c r="K385" s="34">
        <f t="shared" si="63"/>
        <v>0</v>
      </c>
      <c r="L385" s="34">
        <f t="shared" si="63"/>
        <v>0</v>
      </c>
      <c r="M385" s="34">
        <f t="shared" si="63"/>
        <v>0</v>
      </c>
      <c r="N385" s="34">
        <f t="shared" si="63"/>
        <v>0</v>
      </c>
      <c r="O385" s="34">
        <f t="shared" si="63"/>
        <v>0</v>
      </c>
      <c r="P385" s="34">
        <f t="shared" si="63"/>
        <v>0</v>
      </c>
      <c r="Q385" s="34">
        <f t="shared" si="63"/>
        <v>0</v>
      </c>
      <c r="R385" s="34">
        <f t="shared" si="63"/>
        <v>0</v>
      </c>
      <c r="S385" s="34">
        <f t="shared" si="63"/>
        <v>0</v>
      </c>
      <c r="T385" s="34">
        <f t="shared" si="63"/>
        <v>0</v>
      </c>
      <c r="U385" s="34">
        <f t="shared" si="63"/>
        <v>0</v>
      </c>
      <c r="V385" s="34">
        <f t="shared" si="63"/>
        <v>0</v>
      </c>
      <c r="W385" s="34">
        <f t="shared" si="63"/>
        <v>0</v>
      </c>
      <c r="X385" s="68">
        <f t="shared" si="63"/>
        <v>34477.81647</v>
      </c>
      <c r="Y385" s="59">
        <f>X385/G385*100</f>
        <v>40.472259562502614</v>
      </c>
    </row>
    <row r="386" spans="1:25" ht="32.25" outlineLevel="6" thickBot="1">
      <c r="A386" s="96" t="s">
        <v>198</v>
      </c>
      <c r="B386" s="92">
        <v>953</v>
      </c>
      <c r="C386" s="93" t="s">
        <v>19</v>
      </c>
      <c r="D386" s="93" t="s">
        <v>256</v>
      </c>
      <c r="E386" s="93" t="s">
        <v>5</v>
      </c>
      <c r="F386" s="93"/>
      <c r="G386" s="159">
        <f>G387</f>
        <v>29479.283</v>
      </c>
      <c r="H386" s="55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82"/>
      <c r="Y386" s="59"/>
    </row>
    <row r="387" spans="1:25" ht="16.5" outlineLevel="6" thickBot="1">
      <c r="A387" s="5" t="s">
        <v>129</v>
      </c>
      <c r="B387" s="21">
        <v>953</v>
      </c>
      <c r="C387" s="6" t="s">
        <v>19</v>
      </c>
      <c r="D387" s="6" t="s">
        <v>256</v>
      </c>
      <c r="E387" s="6" t="s">
        <v>128</v>
      </c>
      <c r="F387" s="6"/>
      <c r="G387" s="160">
        <f>G388</f>
        <v>29479.283</v>
      </c>
      <c r="H387" s="26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44"/>
      <c r="X387" s="65">
        <v>34477.81647</v>
      </c>
      <c r="Y387" s="59">
        <f>X387/G387*100</f>
        <v>116.95608902699566</v>
      </c>
    </row>
    <row r="388" spans="1:25" ht="48" outlineLevel="6" thickBot="1">
      <c r="A388" s="101" t="s">
        <v>308</v>
      </c>
      <c r="B388" s="94">
        <v>953</v>
      </c>
      <c r="C388" s="95" t="s">
        <v>19</v>
      </c>
      <c r="D388" s="95" t="s">
        <v>256</v>
      </c>
      <c r="E388" s="95" t="s">
        <v>92</v>
      </c>
      <c r="F388" s="95"/>
      <c r="G388" s="161">
        <v>29479.283</v>
      </c>
      <c r="H388" s="55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75"/>
      <c r="Y388" s="59"/>
    </row>
    <row r="389" spans="1:25" ht="63.75" outlineLevel="6" thickBot="1">
      <c r="A389" s="116" t="s">
        <v>257</v>
      </c>
      <c r="B389" s="92">
        <v>953</v>
      </c>
      <c r="C389" s="93" t="s">
        <v>19</v>
      </c>
      <c r="D389" s="93" t="s">
        <v>258</v>
      </c>
      <c r="E389" s="93" t="s">
        <v>5</v>
      </c>
      <c r="F389" s="93"/>
      <c r="G389" s="159">
        <f>G390</f>
        <v>54944</v>
      </c>
      <c r="H389" s="31" t="e">
        <f aca="true" t="shared" si="64" ref="H389:X389">H390+H407+H417+H412</f>
        <v>#REF!</v>
      </c>
      <c r="I389" s="31" t="e">
        <f t="shared" si="64"/>
        <v>#REF!</v>
      </c>
      <c r="J389" s="31" t="e">
        <f t="shared" si="64"/>
        <v>#REF!</v>
      </c>
      <c r="K389" s="31" t="e">
        <f t="shared" si="64"/>
        <v>#REF!</v>
      </c>
      <c r="L389" s="31" t="e">
        <f t="shared" si="64"/>
        <v>#REF!</v>
      </c>
      <c r="M389" s="31" t="e">
        <f t="shared" si="64"/>
        <v>#REF!</v>
      </c>
      <c r="N389" s="31" t="e">
        <f t="shared" si="64"/>
        <v>#REF!</v>
      </c>
      <c r="O389" s="31" t="e">
        <f t="shared" si="64"/>
        <v>#REF!</v>
      </c>
      <c r="P389" s="31" t="e">
        <f t="shared" si="64"/>
        <v>#REF!</v>
      </c>
      <c r="Q389" s="31" t="e">
        <f t="shared" si="64"/>
        <v>#REF!</v>
      </c>
      <c r="R389" s="31" t="e">
        <f t="shared" si="64"/>
        <v>#REF!</v>
      </c>
      <c r="S389" s="31" t="e">
        <f t="shared" si="64"/>
        <v>#REF!</v>
      </c>
      <c r="T389" s="31" t="e">
        <f t="shared" si="64"/>
        <v>#REF!</v>
      </c>
      <c r="U389" s="31" t="e">
        <f t="shared" si="64"/>
        <v>#REF!</v>
      </c>
      <c r="V389" s="31" t="e">
        <f t="shared" si="64"/>
        <v>#REF!</v>
      </c>
      <c r="W389" s="31" t="e">
        <f t="shared" si="64"/>
        <v>#REF!</v>
      </c>
      <c r="X389" s="31" t="e">
        <f t="shared" si="64"/>
        <v>#REF!</v>
      </c>
      <c r="Y389" s="59" t="e">
        <f>X389/G389*100</f>
        <v>#REF!</v>
      </c>
    </row>
    <row r="390" spans="1:25" ht="16.5" outlineLevel="6" thickBot="1">
      <c r="A390" s="5" t="s">
        <v>129</v>
      </c>
      <c r="B390" s="21">
        <v>953</v>
      </c>
      <c r="C390" s="6" t="s">
        <v>19</v>
      </c>
      <c r="D390" s="6" t="s">
        <v>258</v>
      </c>
      <c r="E390" s="6" t="s">
        <v>128</v>
      </c>
      <c r="F390" s="6"/>
      <c r="G390" s="160">
        <f>G391</f>
        <v>54944</v>
      </c>
      <c r="H390" s="32">
        <f aca="true" t="shared" si="65" ref="H390:X390">H391</f>
        <v>0</v>
      </c>
      <c r="I390" s="32">
        <f t="shared" si="65"/>
        <v>0</v>
      </c>
      <c r="J390" s="32">
        <f t="shared" si="65"/>
        <v>0</v>
      </c>
      <c r="K390" s="32">
        <f t="shared" si="65"/>
        <v>0</v>
      </c>
      <c r="L390" s="32">
        <f t="shared" si="65"/>
        <v>0</v>
      </c>
      <c r="M390" s="32">
        <f t="shared" si="65"/>
        <v>0</v>
      </c>
      <c r="N390" s="32">
        <f t="shared" si="65"/>
        <v>0</v>
      </c>
      <c r="O390" s="32">
        <f t="shared" si="65"/>
        <v>0</v>
      </c>
      <c r="P390" s="32">
        <f t="shared" si="65"/>
        <v>0</v>
      </c>
      <c r="Q390" s="32">
        <f t="shared" si="65"/>
        <v>0</v>
      </c>
      <c r="R390" s="32">
        <f t="shared" si="65"/>
        <v>0</v>
      </c>
      <c r="S390" s="32">
        <f t="shared" si="65"/>
        <v>0</v>
      </c>
      <c r="T390" s="32">
        <f t="shared" si="65"/>
        <v>0</v>
      </c>
      <c r="U390" s="32">
        <f t="shared" si="65"/>
        <v>0</v>
      </c>
      <c r="V390" s="32">
        <f t="shared" si="65"/>
        <v>0</v>
      </c>
      <c r="W390" s="32">
        <f t="shared" si="65"/>
        <v>0</v>
      </c>
      <c r="X390" s="70">
        <f t="shared" si="65"/>
        <v>48148.89725</v>
      </c>
      <c r="Y390" s="59">
        <f>X390/G390*100</f>
        <v>87.63267554237042</v>
      </c>
    </row>
    <row r="391" spans="1:25" ht="48" outlineLevel="6" thickBot="1">
      <c r="A391" s="101" t="s">
        <v>308</v>
      </c>
      <c r="B391" s="94">
        <v>953</v>
      </c>
      <c r="C391" s="95" t="s">
        <v>19</v>
      </c>
      <c r="D391" s="95" t="s">
        <v>258</v>
      </c>
      <c r="E391" s="95" t="s">
        <v>92</v>
      </c>
      <c r="F391" s="95"/>
      <c r="G391" s="161">
        <v>54944</v>
      </c>
      <c r="H391" s="34">
        <f aca="true" t="shared" si="66" ref="H391:X391">H398</f>
        <v>0</v>
      </c>
      <c r="I391" s="34">
        <f t="shared" si="66"/>
        <v>0</v>
      </c>
      <c r="J391" s="34">
        <f t="shared" si="66"/>
        <v>0</v>
      </c>
      <c r="K391" s="34">
        <f t="shared" si="66"/>
        <v>0</v>
      </c>
      <c r="L391" s="34">
        <f t="shared" si="66"/>
        <v>0</v>
      </c>
      <c r="M391" s="34">
        <f t="shared" si="66"/>
        <v>0</v>
      </c>
      <c r="N391" s="34">
        <f t="shared" si="66"/>
        <v>0</v>
      </c>
      <c r="O391" s="34">
        <f t="shared" si="66"/>
        <v>0</v>
      </c>
      <c r="P391" s="34">
        <f t="shared" si="66"/>
        <v>0</v>
      </c>
      <c r="Q391" s="34">
        <f t="shared" si="66"/>
        <v>0</v>
      </c>
      <c r="R391" s="34">
        <f t="shared" si="66"/>
        <v>0</v>
      </c>
      <c r="S391" s="34">
        <f t="shared" si="66"/>
        <v>0</v>
      </c>
      <c r="T391" s="34">
        <f t="shared" si="66"/>
        <v>0</v>
      </c>
      <c r="U391" s="34">
        <f t="shared" si="66"/>
        <v>0</v>
      </c>
      <c r="V391" s="34">
        <f t="shared" si="66"/>
        <v>0</v>
      </c>
      <c r="W391" s="34">
        <f t="shared" si="66"/>
        <v>0</v>
      </c>
      <c r="X391" s="68">
        <f t="shared" si="66"/>
        <v>48148.89725</v>
      </c>
      <c r="Y391" s="59">
        <f>X391/G391*100</f>
        <v>87.63267554237042</v>
      </c>
    </row>
    <row r="392" spans="1:25" ht="32.25" outlineLevel="6" thickBot="1">
      <c r="A392" s="127" t="s">
        <v>259</v>
      </c>
      <c r="B392" s="134">
        <v>953</v>
      </c>
      <c r="C392" s="93" t="s">
        <v>19</v>
      </c>
      <c r="D392" s="93" t="s">
        <v>260</v>
      </c>
      <c r="E392" s="93" t="s">
        <v>5</v>
      </c>
      <c r="F392" s="93"/>
      <c r="G392" s="159">
        <f>G393</f>
        <v>765.478</v>
      </c>
      <c r="H392" s="55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82"/>
      <c r="Y392" s="59"/>
    </row>
    <row r="393" spans="1:25" ht="16.5" outlineLevel="6" thickBot="1">
      <c r="A393" s="5" t="s">
        <v>129</v>
      </c>
      <c r="B393" s="21">
        <v>953</v>
      </c>
      <c r="C393" s="6" t="s">
        <v>19</v>
      </c>
      <c r="D393" s="6" t="s">
        <v>260</v>
      </c>
      <c r="E393" s="6" t="s">
        <v>128</v>
      </c>
      <c r="F393" s="6"/>
      <c r="G393" s="160">
        <f>G394</f>
        <v>765.478</v>
      </c>
      <c r="H393" s="55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82"/>
      <c r="Y393" s="59"/>
    </row>
    <row r="394" spans="1:25" ht="16.5" outlineLevel="6" thickBot="1">
      <c r="A394" s="98" t="s">
        <v>90</v>
      </c>
      <c r="B394" s="136">
        <v>953</v>
      </c>
      <c r="C394" s="95" t="s">
        <v>19</v>
      </c>
      <c r="D394" s="95" t="s">
        <v>260</v>
      </c>
      <c r="E394" s="95" t="s">
        <v>91</v>
      </c>
      <c r="F394" s="95"/>
      <c r="G394" s="161">
        <v>765.478</v>
      </c>
      <c r="H394" s="55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82"/>
      <c r="Y394" s="59"/>
    </row>
    <row r="395" spans="1:25" ht="32.25" outlineLevel="6" thickBot="1">
      <c r="A395" s="137" t="s">
        <v>363</v>
      </c>
      <c r="B395" s="141">
        <v>953</v>
      </c>
      <c r="C395" s="9" t="s">
        <v>19</v>
      </c>
      <c r="D395" s="9" t="s">
        <v>261</v>
      </c>
      <c r="E395" s="9" t="s">
        <v>5</v>
      </c>
      <c r="F395" s="9"/>
      <c r="G395" s="157">
        <f>G396</f>
        <v>405.024</v>
      </c>
      <c r="H395" s="55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82"/>
      <c r="Y395" s="59"/>
    </row>
    <row r="396" spans="1:25" ht="32.25" outlineLevel="6" thickBot="1">
      <c r="A396" s="127" t="s">
        <v>262</v>
      </c>
      <c r="B396" s="134">
        <v>953</v>
      </c>
      <c r="C396" s="93" t="s">
        <v>19</v>
      </c>
      <c r="D396" s="93" t="s">
        <v>263</v>
      </c>
      <c r="E396" s="93" t="s">
        <v>5</v>
      </c>
      <c r="F396" s="93"/>
      <c r="G396" s="159">
        <f>G397</f>
        <v>405.024</v>
      </c>
      <c r="H396" s="55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82"/>
      <c r="Y396" s="59"/>
    </row>
    <row r="397" spans="1:25" ht="16.5" outlineLevel="6" thickBot="1">
      <c r="A397" s="5" t="s">
        <v>129</v>
      </c>
      <c r="B397" s="21">
        <v>953</v>
      </c>
      <c r="C397" s="6" t="s">
        <v>19</v>
      </c>
      <c r="D397" s="6" t="s">
        <v>263</v>
      </c>
      <c r="E397" s="6" t="s">
        <v>128</v>
      </c>
      <c r="F397" s="6"/>
      <c r="G397" s="160">
        <f>G398</f>
        <v>405.024</v>
      </c>
      <c r="H397" s="55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82"/>
      <c r="Y397" s="59"/>
    </row>
    <row r="398" spans="1:25" ht="16.5" outlineLevel="6" thickBot="1">
      <c r="A398" s="98" t="s">
        <v>90</v>
      </c>
      <c r="B398" s="136">
        <v>953</v>
      </c>
      <c r="C398" s="95" t="s">
        <v>19</v>
      </c>
      <c r="D398" s="95" t="s">
        <v>263</v>
      </c>
      <c r="E398" s="95" t="s">
        <v>91</v>
      </c>
      <c r="F398" s="95"/>
      <c r="G398" s="161">
        <v>405.024</v>
      </c>
      <c r="H398" s="26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44"/>
      <c r="X398" s="65">
        <v>48148.89725</v>
      </c>
      <c r="Y398" s="59">
        <f>X398/G398*100</f>
        <v>11887.912136070949</v>
      </c>
    </row>
    <row r="399" spans="1:25" ht="16.5" outlineLevel="6" thickBot="1">
      <c r="A399" s="126" t="s">
        <v>40</v>
      </c>
      <c r="B399" s="18">
        <v>953</v>
      </c>
      <c r="C399" s="39" t="s">
        <v>20</v>
      </c>
      <c r="D399" s="39" t="s">
        <v>6</v>
      </c>
      <c r="E399" s="39" t="s">
        <v>5</v>
      </c>
      <c r="F399" s="39"/>
      <c r="G399" s="162">
        <f>G404+G400</f>
        <v>305530.096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75"/>
      <c r="Y399" s="59"/>
    </row>
    <row r="400" spans="1:25" ht="32.25" outlineLevel="6" thickBot="1">
      <c r="A400" s="114" t="s">
        <v>144</v>
      </c>
      <c r="B400" s="19">
        <v>953</v>
      </c>
      <c r="C400" s="9" t="s">
        <v>20</v>
      </c>
      <c r="D400" s="9" t="s">
        <v>145</v>
      </c>
      <c r="E400" s="9" t="s">
        <v>5</v>
      </c>
      <c r="F400" s="9"/>
      <c r="G400" s="157">
        <f>G401</f>
        <v>1342.621</v>
      </c>
      <c r="H400" s="55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75"/>
      <c r="Y400" s="59"/>
    </row>
    <row r="401" spans="1:25" ht="32.25" outlineLevel="6" thickBot="1">
      <c r="A401" s="114" t="s">
        <v>146</v>
      </c>
      <c r="B401" s="19">
        <v>953</v>
      </c>
      <c r="C401" s="9" t="s">
        <v>20</v>
      </c>
      <c r="D401" s="9" t="s">
        <v>147</v>
      </c>
      <c r="E401" s="9" t="s">
        <v>5</v>
      </c>
      <c r="F401" s="9"/>
      <c r="G401" s="157">
        <f>G402</f>
        <v>1342.621</v>
      </c>
      <c r="H401" s="55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75"/>
      <c r="Y401" s="59"/>
    </row>
    <row r="402" spans="1:25" ht="16.5" outlineLevel="6" thickBot="1">
      <c r="A402" s="96" t="s">
        <v>158</v>
      </c>
      <c r="B402" s="92">
        <v>953</v>
      </c>
      <c r="C402" s="93" t="s">
        <v>20</v>
      </c>
      <c r="D402" s="93" t="s">
        <v>159</v>
      </c>
      <c r="E402" s="93" t="s">
        <v>5</v>
      </c>
      <c r="F402" s="93"/>
      <c r="G402" s="159">
        <f>G403</f>
        <v>1342.621</v>
      </c>
      <c r="H402" s="55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75"/>
      <c r="Y402" s="59"/>
    </row>
    <row r="403" spans="1:25" ht="16.5" outlineLevel="6" thickBot="1">
      <c r="A403" s="5" t="s">
        <v>118</v>
      </c>
      <c r="B403" s="21">
        <v>953</v>
      </c>
      <c r="C403" s="6" t="s">
        <v>20</v>
      </c>
      <c r="D403" s="6" t="s">
        <v>159</v>
      </c>
      <c r="E403" s="6" t="s">
        <v>92</v>
      </c>
      <c r="F403" s="6"/>
      <c r="G403" s="160">
        <v>1342.621</v>
      </c>
      <c r="H403" s="55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75"/>
      <c r="Y403" s="59"/>
    </row>
    <row r="404" spans="1:25" ht="16.5" outlineLevel="6" thickBot="1">
      <c r="A404" s="80" t="s">
        <v>362</v>
      </c>
      <c r="B404" s="19">
        <v>953</v>
      </c>
      <c r="C404" s="9" t="s">
        <v>20</v>
      </c>
      <c r="D404" s="9" t="s">
        <v>253</v>
      </c>
      <c r="E404" s="9" t="s">
        <v>5</v>
      </c>
      <c r="F404" s="9"/>
      <c r="G404" s="157">
        <f>G405+G442+G446</f>
        <v>304187.47500000003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75"/>
      <c r="Y404" s="59"/>
    </row>
    <row r="405" spans="1:25" ht="16.5" outlineLevel="6" thickBot="1">
      <c r="A405" s="138" t="s">
        <v>264</v>
      </c>
      <c r="B405" s="20">
        <v>953</v>
      </c>
      <c r="C405" s="11" t="s">
        <v>20</v>
      </c>
      <c r="D405" s="11" t="s">
        <v>265</v>
      </c>
      <c r="E405" s="11" t="s">
        <v>5</v>
      </c>
      <c r="F405" s="11"/>
      <c r="G405" s="158">
        <f>G406+G415+G424+G429+G418+G437+G421</f>
        <v>283013.52800000005</v>
      </c>
      <c r="H405" s="55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75"/>
      <c r="Y405" s="59"/>
    </row>
    <row r="406" spans="1:25" ht="32.25" outlineLevel="6" thickBot="1">
      <c r="A406" s="96" t="s">
        <v>160</v>
      </c>
      <c r="B406" s="92">
        <v>953</v>
      </c>
      <c r="C406" s="93" t="s">
        <v>20</v>
      </c>
      <c r="D406" s="93" t="s">
        <v>266</v>
      </c>
      <c r="E406" s="93" t="s">
        <v>5</v>
      </c>
      <c r="F406" s="93"/>
      <c r="G406" s="159">
        <f>G407+G409+G412</f>
        <v>0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75"/>
      <c r="Y406" s="59"/>
    </row>
    <row r="407" spans="1:25" ht="17.25" customHeight="1" outlineLevel="6" thickBot="1">
      <c r="A407" s="5" t="s">
        <v>120</v>
      </c>
      <c r="B407" s="21">
        <v>953</v>
      </c>
      <c r="C407" s="6" t="s">
        <v>20</v>
      </c>
      <c r="D407" s="6" t="s">
        <v>266</v>
      </c>
      <c r="E407" s="6" t="s">
        <v>119</v>
      </c>
      <c r="F407" s="6"/>
      <c r="G407" s="160">
        <f>G408</f>
        <v>0</v>
      </c>
      <c r="H407" s="32">
        <f aca="true" t="shared" si="67" ref="H407:X407">H408</f>
        <v>0</v>
      </c>
      <c r="I407" s="32">
        <f t="shared" si="67"/>
        <v>0</v>
      </c>
      <c r="J407" s="32">
        <f t="shared" si="67"/>
        <v>0</v>
      </c>
      <c r="K407" s="32">
        <f t="shared" si="67"/>
        <v>0</v>
      </c>
      <c r="L407" s="32">
        <f t="shared" si="67"/>
        <v>0</v>
      </c>
      <c r="M407" s="32">
        <f t="shared" si="67"/>
        <v>0</v>
      </c>
      <c r="N407" s="32">
        <f t="shared" si="67"/>
        <v>0</v>
      </c>
      <c r="O407" s="32">
        <f t="shared" si="67"/>
        <v>0</v>
      </c>
      <c r="P407" s="32">
        <f t="shared" si="67"/>
        <v>0</v>
      </c>
      <c r="Q407" s="32">
        <f t="shared" si="67"/>
        <v>0</v>
      </c>
      <c r="R407" s="32">
        <f t="shared" si="67"/>
        <v>0</v>
      </c>
      <c r="S407" s="32">
        <f t="shared" si="67"/>
        <v>0</v>
      </c>
      <c r="T407" s="32">
        <f t="shared" si="67"/>
        <v>0</v>
      </c>
      <c r="U407" s="32">
        <f t="shared" si="67"/>
        <v>0</v>
      </c>
      <c r="V407" s="32">
        <f t="shared" si="67"/>
        <v>0</v>
      </c>
      <c r="W407" s="32">
        <f t="shared" si="67"/>
        <v>0</v>
      </c>
      <c r="X407" s="67">
        <f t="shared" si="67"/>
        <v>19460.04851</v>
      </c>
      <c r="Y407" s="59" t="e">
        <f>X407/G407*100</f>
        <v>#DIV/0!</v>
      </c>
    </row>
    <row r="408" spans="1:25" ht="16.5" outlineLevel="6" thickBot="1">
      <c r="A408" s="90" t="s">
        <v>99</v>
      </c>
      <c r="B408" s="94">
        <v>953</v>
      </c>
      <c r="C408" s="95" t="s">
        <v>20</v>
      </c>
      <c r="D408" s="95" t="s">
        <v>266</v>
      </c>
      <c r="E408" s="95" t="s">
        <v>121</v>
      </c>
      <c r="F408" s="95"/>
      <c r="G408" s="161">
        <v>0</v>
      </c>
      <c r="H408" s="34">
        <f aca="true" t="shared" si="68" ref="H408:X408">H410</f>
        <v>0</v>
      </c>
      <c r="I408" s="34">
        <f t="shared" si="68"/>
        <v>0</v>
      </c>
      <c r="J408" s="34">
        <f t="shared" si="68"/>
        <v>0</v>
      </c>
      <c r="K408" s="34">
        <f t="shared" si="68"/>
        <v>0</v>
      </c>
      <c r="L408" s="34">
        <f t="shared" si="68"/>
        <v>0</v>
      </c>
      <c r="M408" s="34">
        <f t="shared" si="68"/>
        <v>0</v>
      </c>
      <c r="N408" s="34">
        <f t="shared" si="68"/>
        <v>0</v>
      </c>
      <c r="O408" s="34">
        <f t="shared" si="68"/>
        <v>0</v>
      </c>
      <c r="P408" s="34">
        <f t="shared" si="68"/>
        <v>0</v>
      </c>
      <c r="Q408" s="34">
        <f t="shared" si="68"/>
        <v>0</v>
      </c>
      <c r="R408" s="34">
        <f t="shared" si="68"/>
        <v>0</v>
      </c>
      <c r="S408" s="34">
        <f t="shared" si="68"/>
        <v>0</v>
      </c>
      <c r="T408" s="34">
        <f t="shared" si="68"/>
        <v>0</v>
      </c>
      <c r="U408" s="34">
        <f t="shared" si="68"/>
        <v>0</v>
      </c>
      <c r="V408" s="34">
        <f t="shared" si="68"/>
        <v>0</v>
      </c>
      <c r="W408" s="34">
        <f t="shared" si="68"/>
        <v>0</v>
      </c>
      <c r="X408" s="68">
        <f t="shared" si="68"/>
        <v>19460.04851</v>
      </c>
      <c r="Y408" s="59" t="e">
        <f>X408/G408*100</f>
        <v>#DIV/0!</v>
      </c>
    </row>
    <row r="409" spans="1:25" ht="32.25" outlineLevel="6" thickBot="1">
      <c r="A409" s="5" t="s">
        <v>107</v>
      </c>
      <c r="B409" s="21">
        <v>953</v>
      </c>
      <c r="C409" s="6" t="s">
        <v>20</v>
      </c>
      <c r="D409" s="6" t="s">
        <v>266</v>
      </c>
      <c r="E409" s="6" t="s">
        <v>101</v>
      </c>
      <c r="F409" s="6"/>
      <c r="G409" s="160">
        <f>G410+G411</f>
        <v>0</v>
      </c>
      <c r="H409" s="55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82"/>
      <c r="Y409" s="59"/>
    </row>
    <row r="410" spans="1:25" ht="32.25" outlineLevel="6" thickBot="1">
      <c r="A410" s="90" t="s">
        <v>108</v>
      </c>
      <c r="B410" s="94">
        <v>953</v>
      </c>
      <c r="C410" s="95" t="s">
        <v>20</v>
      </c>
      <c r="D410" s="95" t="s">
        <v>266</v>
      </c>
      <c r="E410" s="95" t="s">
        <v>102</v>
      </c>
      <c r="F410" s="95"/>
      <c r="G410" s="161">
        <v>0</v>
      </c>
      <c r="H410" s="26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44"/>
      <c r="X410" s="65">
        <v>19460.04851</v>
      </c>
      <c r="Y410" s="59" t="e">
        <f>X410/G410*100</f>
        <v>#DIV/0!</v>
      </c>
    </row>
    <row r="411" spans="1:25" ht="32.25" outlineLevel="6" thickBot="1">
      <c r="A411" s="90" t="s">
        <v>109</v>
      </c>
      <c r="B411" s="94">
        <v>953</v>
      </c>
      <c r="C411" s="95" t="s">
        <v>20</v>
      </c>
      <c r="D411" s="95" t="s">
        <v>266</v>
      </c>
      <c r="E411" s="95" t="s">
        <v>103</v>
      </c>
      <c r="F411" s="95"/>
      <c r="G411" s="161">
        <v>0</v>
      </c>
      <c r="H411" s="55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75"/>
      <c r="Y411" s="59"/>
    </row>
    <row r="412" spans="1:25" ht="16.5" outlineLevel="6" thickBot="1">
      <c r="A412" s="5" t="s">
        <v>110</v>
      </c>
      <c r="B412" s="21">
        <v>953</v>
      </c>
      <c r="C412" s="6" t="s">
        <v>20</v>
      </c>
      <c r="D412" s="6" t="s">
        <v>266</v>
      </c>
      <c r="E412" s="6" t="s">
        <v>104</v>
      </c>
      <c r="F412" s="6"/>
      <c r="G412" s="160">
        <f>G413+G414</f>
        <v>0</v>
      </c>
      <c r="H412" s="31">
        <f aca="true" t="shared" si="69" ref="H412:X412">H413</f>
        <v>0</v>
      </c>
      <c r="I412" s="31">
        <f t="shared" si="69"/>
        <v>0</v>
      </c>
      <c r="J412" s="31">
        <f t="shared" si="69"/>
        <v>0</v>
      </c>
      <c r="K412" s="31">
        <f t="shared" si="69"/>
        <v>0</v>
      </c>
      <c r="L412" s="31">
        <f t="shared" si="69"/>
        <v>0</v>
      </c>
      <c r="M412" s="31">
        <f t="shared" si="69"/>
        <v>0</v>
      </c>
      <c r="N412" s="31">
        <f t="shared" si="69"/>
        <v>0</v>
      </c>
      <c r="O412" s="31">
        <f t="shared" si="69"/>
        <v>0</v>
      </c>
      <c r="P412" s="31">
        <f t="shared" si="69"/>
        <v>0</v>
      </c>
      <c r="Q412" s="31">
        <f t="shared" si="69"/>
        <v>0</v>
      </c>
      <c r="R412" s="31">
        <f t="shared" si="69"/>
        <v>0</v>
      </c>
      <c r="S412" s="31">
        <f t="shared" si="69"/>
        <v>0</v>
      </c>
      <c r="T412" s="31">
        <f t="shared" si="69"/>
        <v>0</v>
      </c>
      <c r="U412" s="31">
        <f t="shared" si="69"/>
        <v>0</v>
      </c>
      <c r="V412" s="31">
        <f t="shared" si="69"/>
        <v>0</v>
      </c>
      <c r="W412" s="31">
        <f t="shared" si="69"/>
        <v>0</v>
      </c>
      <c r="X412" s="31">
        <f t="shared" si="69"/>
        <v>0</v>
      </c>
      <c r="Y412" s="59">
        <v>0</v>
      </c>
    </row>
    <row r="413" spans="1:25" ht="32.25" outlineLevel="6" thickBot="1">
      <c r="A413" s="90" t="s">
        <v>111</v>
      </c>
      <c r="B413" s="94">
        <v>953</v>
      </c>
      <c r="C413" s="95" t="s">
        <v>20</v>
      </c>
      <c r="D413" s="95" t="s">
        <v>266</v>
      </c>
      <c r="E413" s="95" t="s">
        <v>105</v>
      </c>
      <c r="F413" s="95"/>
      <c r="G413" s="161">
        <v>0</v>
      </c>
      <c r="H413" s="34">
        <f aca="true" t="shared" si="70" ref="H413:X413">H416</f>
        <v>0</v>
      </c>
      <c r="I413" s="34">
        <f t="shared" si="70"/>
        <v>0</v>
      </c>
      <c r="J413" s="34">
        <f t="shared" si="70"/>
        <v>0</v>
      </c>
      <c r="K413" s="34">
        <f t="shared" si="70"/>
        <v>0</v>
      </c>
      <c r="L413" s="34">
        <f t="shared" si="70"/>
        <v>0</v>
      </c>
      <c r="M413" s="34">
        <f t="shared" si="70"/>
        <v>0</v>
      </c>
      <c r="N413" s="34">
        <f t="shared" si="70"/>
        <v>0</v>
      </c>
      <c r="O413" s="34">
        <f t="shared" si="70"/>
        <v>0</v>
      </c>
      <c r="P413" s="34">
        <f t="shared" si="70"/>
        <v>0</v>
      </c>
      <c r="Q413" s="34">
        <f t="shared" si="70"/>
        <v>0</v>
      </c>
      <c r="R413" s="34">
        <f t="shared" si="70"/>
        <v>0</v>
      </c>
      <c r="S413" s="34">
        <f t="shared" si="70"/>
        <v>0</v>
      </c>
      <c r="T413" s="34">
        <f t="shared" si="70"/>
        <v>0</v>
      </c>
      <c r="U413" s="34">
        <f t="shared" si="70"/>
        <v>0</v>
      </c>
      <c r="V413" s="34">
        <f t="shared" si="70"/>
        <v>0</v>
      </c>
      <c r="W413" s="34">
        <f t="shared" si="70"/>
        <v>0</v>
      </c>
      <c r="X413" s="34">
        <f t="shared" si="70"/>
        <v>0</v>
      </c>
      <c r="Y413" s="59">
        <v>0</v>
      </c>
    </row>
    <row r="414" spans="1:25" ht="16.5" outlineLevel="6" thickBot="1">
      <c r="A414" s="90" t="s">
        <v>112</v>
      </c>
      <c r="B414" s="94">
        <v>953</v>
      </c>
      <c r="C414" s="95" t="s">
        <v>20</v>
      </c>
      <c r="D414" s="95" t="s">
        <v>266</v>
      </c>
      <c r="E414" s="95" t="s">
        <v>106</v>
      </c>
      <c r="F414" s="95"/>
      <c r="G414" s="161">
        <v>0</v>
      </c>
      <c r="H414" s="55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55"/>
      <c r="Y414" s="59"/>
    </row>
    <row r="415" spans="1:25" ht="32.25" outlineLevel="6" thickBot="1">
      <c r="A415" s="96" t="s">
        <v>198</v>
      </c>
      <c r="B415" s="92">
        <v>953</v>
      </c>
      <c r="C415" s="93" t="s">
        <v>20</v>
      </c>
      <c r="D415" s="93" t="s">
        <v>267</v>
      </c>
      <c r="E415" s="93" t="s">
        <v>5</v>
      </c>
      <c r="F415" s="93"/>
      <c r="G415" s="159">
        <f>G416</f>
        <v>55397.249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55"/>
      <c r="Y415" s="59"/>
    </row>
    <row r="416" spans="1:25" ht="16.5" outlineLevel="6" thickBot="1">
      <c r="A416" s="5" t="s">
        <v>129</v>
      </c>
      <c r="B416" s="21">
        <v>953</v>
      </c>
      <c r="C416" s="6" t="s">
        <v>20</v>
      </c>
      <c r="D416" s="6" t="s">
        <v>267</v>
      </c>
      <c r="E416" s="6" t="s">
        <v>128</v>
      </c>
      <c r="F416" s="6"/>
      <c r="G416" s="160">
        <f>G417</f>
        <v>55397.249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75">
        <v>0</v>
      </c>
      <c r="Y416" s="59">
        <v>0</v>
      </c>
    </row>
    <row r="417" spans="1:25" ht="48" outlineLevel="6" thickBot="1">
      <c r="A417" s="101" t="s">
        <v>308</v>
      </c>
      <c r="B417" s="94">
        <v>953</v>
      </c>
      <c r="C417" s="95" t="s">
        <v>20</v>
      </c>
      <c r="D417" s="95" t="s">
        <v>267</v>
      </c>
      <c r="E417" s="95" t="s">
        <v>92</v>
      </c>
      <c r="F417" s="95"/>
      <c r="G417" s="161">
        <v>55397.249</v>
      </c>
      <c r="H417" s="31" t="e">
        <f>H424+#REF!+#REF!+H436+H453+#REF!</f>
        <v>#REF!</v>
      </c>
      <c r="I417" s="31" t="e">
        <f>I424+#REF!+#REF!+I436+I453+#REF!</f>
        <v>#REF!</v>
      </c>
      <c r="J417" s="31" t="e">
        <f>J424+#REF!+#REF!+J436+J453+#REF!</f>
        <v>#REF!</v>
      </c>
      <c r="K417" s="31" t="e">
        <f>K424+#REF!+#REF!+K436+K453+#REF!</f>
        <v>#REF!</v>
      </c>
      <c r="L417" s="31" t="e">
        <f>L424+#REF!+#REF!+L436+L453+#REF!</f>
        <v>#REF!</v>
      </c>
      <c r="M417" s="31" t="e">
        <f>M424+#REF!+#REF!+M436+M453+#REF!</f>
        <v>#REF!</v>
      </c>
      <c r="N417" s="31" t="e">
        <f>N424+#REF!+#REF!+N436+N453+#REF!</f>
        <v>#REF!</v>
      </c>
      <c r="O417" s="31" t="e">
        <f>O424+#REF!+#REF!+O436+O453+#REF!</f>
        <v>#REF!</v>
      </c>
      <c r="P417" s="31" t="e">
        <f>P424+#REF!+#REF!+P436+P453+#REF!</f>
        <v>#REF!</v>
      </c>
      <c r="Q417" s="31" t="e">
        <f>Q424+#REF!+#REF!+Q436+Q453+#REF!</f>
        <v>#REF!</v>
      </c>
      <c r="R417" s="31" t="e">
        <f>R424+#REF!+#REF!+R436+R453+#REF!</f>
        <v>#REF!</v>
      </c>
      <c r="S417" s="31" t="e">
        <f>S424+#REF!+#REF!+S436+S453+#REF!</f>
        <v>#REF!</v>
      </c>
      <c r="T417" s="31" t="e">
        <f>T424+#REF!+#REF!+T436+T453+#REF!</f>
        <v>#REF!</v>
      </c>
      <c r="U417" s="31" t="e">
        <f>U424+#REF!+#REF!+U436+U453+#REF!</f>
        <v>#REF!</v>
      </c>
      <c r="V417" s="31" t="e">
        <f>V424+#REF!+#REF!+V436+V453+#REF!</f>
        <v>#REF!</v>
      </c>
      <c r="W417" s="31" t="e">
        <f>W424+#REF!+#REF!+W436+W453+#REF!</f>
        <v>#REF!</v>
      </c>
      <c r="X417" s="69" t="e">
        <f>X424+#REF!+#REF!+X436+X453+#REF!</f>
        <v>#REF!</v>
      </c>
      <c r="Y417" s="59" t="e">
        <f>X417/G417*100</f>
        <v>#REF!</v>
      </c>
    </row>
    <row r="418" spans="1:25" ht="32.25" outlineLevel="6" thickBot="1">
      <c r="A418" s="127" t="s">
        <v>302</v>
      </c>
      <c r="B418" s="92">
        <v>953</v>
      </c>
      <c r="C418" s="93" t="s">
        <v>20</v>
      </c>
      <c r="D418" s="93" t="s">
        <v>303</v>
      </c>
      <c r="E418" s="93" t="s">
        <v>5</v>
      </c>
      <c r="F418" s="93"/>
      <c r="G418" s="159">
        <f>G419</f>
        <v>3576.965</v>
      </c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69"/>
      <c r="Y418" s="59"/>
    </row>
    <row r="419" spans="1:25" ht="16.5" outlineLevel="6" thickBot="1">
      <c r="A419" s="5" t="s">
        <v>129</v>
      </c>
      <c r="B419" s="21">
        <v>953</v>
      </c>
      <c r="C419" s="6" t="s">
        <v>20</v>
      </c>
      <c r="D419" s="6" t="s">
        <v>303</v>
      </c>
      <c r="E419" s="6" t="s">
        <v>128</v>
      </c>
      <c r="F419" s="6"/>
      <c r="G419" s="160">
        <f>G420</f>
        <v>3576.965</v>
      </c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69"/>
      <c r="Y419" s="59"/>
    </row>
    <row r="420" spans="1:25" ht="16.5" outlineLevel="6" thickBot="1">
      <c r="A420" s="98" t="s">
        <v>90</v>
      </c>
      <c r="B420" s="94">
        <v>953</v>
      </c>
      <c r="C420" s="95" t="s">
        <v>20</v>
      </c>
      <c r="D420" s="95" t="s">
        <v>303</v>
      </c>
      <c r="E420" s="95" t="s">
        <v>91</v>
      </c>
      <c r="F420" s="95"/>
      <c r="G420" s="161">
        <v>3576.965</v>
      </c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69"/>
      <c r="Y420" s="59"/>
    </row>
    <row r="421" spans="1:25" ht="16.5" outlineLevel="6" thickBot="1">
      <c r="A421" s="127" t="s">
        <v>387</v>
      </c>
      <c r="B421" s="92">
        <v>953</v>
      </c>
      <c r="C421" s="93" t="s">
        <v>20</v>
      </c>
      <c r="D421" s="93" t="s">
        <v>388</v>
      </c>
      <c r="E421" s="93" t="s">
        <v>5</v>
      </c>
      <c r="F421" s="93"/>
      <c r="G421" s="159">
        <f>G422</f>
        <v>971</v>
      </c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69"/>
      <c r="Y421" s="59"/>
    </row>
    <row r="422" spans="1:25" ht="16.5" outlineLevel="6" thickBot="1">
      <c r="A422" s="5" t="s">
        <v>129</v>
      </c>
      <c r="B422" s="21">
        <v>953</v>
      </c>
      <c r="C422" s="6" t="s">
        <v>20</v>
      </c>
      <c r="D422" s="6" t="s">
        <v>388</v>
      </c>
      <c r="E422" s="6" t="s">
        <v>128</v>
      </c>
      <c r="F422" s="6"/>
      <c r="G422" s="160">
        <f>G423</f>
        <v>971</v>
      </c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69"/>
      <c r="Y422" s="59"/>
    </row>
    <row r="423" spans="1:25" ht="16.5" outlineLevel="6" thickBot="1">
      <c r="A423" s="98" t="s">
        <v>90</v>
      </c>
      <c r="B423" s="94">
        <v>953</v>
      </c>
      <c r="C423" s="95" t="s">
        <v>20</v>
      </c>
      <c r="D423" s="95" t="s">
        <v>388</v>
      </c>
      <c r="E423" s="95" t="s">
        <v>91</v>
      </c>
      <c r="F423" s="95"/>
      <c r="G423" s="161">
        <v>971</v>
      </c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69"/>
      <c r="Y423" s="59"/>
    </row>
    <row r="424" spans="1:25" ht="34.5" customHeight="1" outlineLevel="6" thickBot="1">
      <c r="A424" s="139" t="s">
        <v>268</v>
      </c>
      <c r="B424" s="108">
        <v>953</v>
      </c>
      <c r="C424" s="93" t="s">
        <v>20</v>
      </c>
      <c r="D424" s="93" t="s">
        <v>269</v>
      </c>
      <c r="E424" s="93" t="s">
        <v>5</v>
      </c>
      <c r="F424" s="93"/>
      <c r="G424" s="159">
        <f>G425+G427</f>
        <v>4834</v>
      </c>
      <c r="H424" s="32">
        <f aca="true" t="shared" si="71" ref="H424:X424">H432</f>
        <v>0</v>
      </c>
      <c r="I424" s="32">
        <f t="shared" si="71"/>
        <v>0</v>
      </c>
      <c r="J424" s="32">
        <f t="shared" si="71"/>
        <v>0</v>
      </c>
      <c r="K424" s="32">
        <f t="shared" si="71"/>
        <v>0</v>
      </c>
      <c r="L424" s="32">
        <f t="shared" si="71"/>
        <v>0</v>
      </c>
      <c r="M424" s="32">
        <f t="shared" si="71"/>
        <v>0</v>
      </c>
      <c r="N424" s="32">
        <f t="shared" si="71"/>
        <v>0</v>
      </c>
      <c r="O424" s="32">
        <f t="shared" si="71"/>
        <v>0</v>
      </c>
      <c r="P424" s="32">
        <f t="shared" si="71"/>
        <v>0</v>
      </c>
      <c r="Q424" s="32">
        <f t="shared" si="71"/>
        <v>0</v>
      </c>
      <c r="R424" s="32">
        <f t="shared" si="71"/>
        <v>0</v>
      </c>
      <c r="S424" s="32">
        <f t="shared" si="71"/>
        <v>0</v>
      </c>
      <c r="T424" s="32">
        <f t="shared" si="71"/>
        <v>0</v>
      </c>
      <c r="U424" s="32">
        <f t="shared" si="71"/>
        <v>0</v>
      </c>
      <c r="V424" s="32">
        <f t="shared" si="71"/>
        <v>0</v>
      </c>
      <c r="W424" s="32">
        <f t="shared" si="71"/>
        <v>0</v>
      </c>
      <c r="X424" s="70">
        <f t="shared" si="71"/>
        <v>2744.868</v>
      </c>
      <c r="Y424" s="59">
        <f>X424/G424*100</f>
        <v>56.78254033926354</v>
      </c>
    </row>
    <row r="425" spans="1:25" ht="30" customHeight="1" outlineLevel="6" thickBot="1">
      <c r="A425" s="5" t="s">
        <v>107</v>
      </c>
      <c r="B425" s="21">
        <v>953</v>
      </c>
      <c r="C425" s="6" t="s">
        <v>20</v>
      </c>
      <c r="D425" s="6" t="s">
        <v>269</v>
      </c>
      <c r="E425" s="6" t="s">
        <v>101</v>
      </c>
      <c r="F425" s="6"/>
      <c r="G425" s="160">
        <f>G426</f>
        <v>0</v>
      </c>
      <c r="H425" s="85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87"/>
      <c r="Y425" s="59"/>
    </row>
    <row r="426" spans="1:25" ht="30" customHeight="1" outlineLevel="6" thickBot="1">
      <c r="A426" s="90" t="s">
        <v>109</v>
      </c>
      <c r="B426" s="94">
        <v>953</v>
      </c>
      <c r="C426" s="95" t="s">
        <v>20</v>
      </c>
      <c r="D426" s="95" t="s">
        <v>269</v>
      </c>
      <c r="E426" s="95" t="s">
        <v>103</v>
      </c>
      <c r="F426" s="95"/>
      <c r="G426" s="161">
        <v>0</v>
      </c>
      <c r="H426" s="85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7"/>
      <c r="Y426" s="59"/>
    </row>
    <row r="427" spans="1:25" ht="21" customHeight="1" outlineLevel="6" thickBot="1">
      <c r="A427" s="5" t="s">
        <v>129</v>
      </c>
      <c r="B427" s="21">
        <v>953</v>
      </c>
      <c r="C427" s="6" t="s">
        <v>20</v>
      </c>
      <c r="D427" s="6" t="s">
        <v>269</v>
      </c>
      <c r="E427" s="6" t="s">
        <v>128</v>
      </c>
      <c r="F427" s="6"/>
      <c r="G427" s="160">
        <f>G428</f>
        <v>4834</v>
      </c>
      <c r="H427" s="85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87"/>
      <c r="Y427" s="59"/>
    </row>
    <row r="428" spans="1:25" ht="48.75" customHeight="1" outlineLevel="6" thickBot="1">
      <c r="A428" s="101" t="s">
        <v>308</v>
      </c>
      <c r="B428" s="94">
        <v>953</v>
      </c>
      <c r="C428" s="95" t="s">
        <v>20</v>
      </c>
      <c r="D428" s="95" t="s">
        <v>269</v>
      </c>
      <c r="E428" s="95" t="s">
        <v>92</v>
      </c>
      <c r="F428" s="95"/>
      <c r="G428" s="161">
        <v>4834</v>
      </c>
      <c r="H428" s="85"/>
      <c r="I428" s="86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/>
      <c r="W428" s="86"/>
      <c r="X428" s="87"/>
      <c r="Y428" s="59"/>
    </row>
    <row r="429" spans="1:25" ht="23.25" customHeight="1" outlineLevel="6" thickBot="1">
      <c r="A429" s="140" t="s">
        <v>270</v>
      </c>
      <c r="B429" s="142">
        <v>953</v>
      </c>
      <c r="C429" s="109" t="s">
        <v>20</v>
      </c>
      <c r="D429" s="109" t="s">
        <v>271</v>
      </c>
      <c r="E429" s="109" t="s">
        <v>5</v>
      </c>
      <c r="F429" s="109"/>
      <c r="G429" s="163">
        <f>G430+G432+G435</f>
        <v>217842</v>
      </c>
      <c r="H429" s="85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7"/>
      <c r="Y429" s="59"/>
    </row>
    <row r="430" spans="1:25" ht="18.75" customHeight="1" outlineLevel="6" thickBot="1">
      <c r="A430" s="5" t="s">
        <v>120</v>
      </c>
      <c r="B430" s="21">
        <v>953</v>
      </c>
      <c r="C430" s="6" t="s">
        <v>20</v>
      </c>
      <c r="D430" s="6" t="s">
        <v>271</v>
      </c>
      <c r="E430" s="6" t="s">
        <v>119</v>
      </c>
      <c r="F430" s="6"/>
      <c r="G430" s="160">
        <f>G431</f>
        <v>0</v>
      </c>
      <c r="H430" s="85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7"/>
      <c r="Y430" s="59"/>
    </row>
    <row r="431" spans="1:25" ht="19.5" customHeight="1" outlineLevel="6" thickBot="1">
      <c r="A431" s="90" t="s">
        <v>99</v>
      </c>
      <c r="B431" s="94">
        <v>953</v>
      </c>
      <c r="C431" s="95" t="s">
        <v>20</v>
      </c>
      <c r="D431" s="95" t="s">
        <v>271</v>
      </c>
      <c r="E431" s="95" t="s">
        <v>121</v>
      </c>
      <c r="F431" s="95"/>
      <c r="G431" s="161">
        <v>0</v>
      </c>
      <c r="H431" s="85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7"/>
      <c r="Y431" s="59"/>
    </row>
    <row r="432" spans="1:25" ht="20.25" customHeight="1" outlineLevel="6" thickBot="1">
      <c r="A432" s="5" t="s">
        <v>107</v>
      </c>
      <c r="B432" s="21">
        <v>953</v>
      </c>
      <c r="C432" s="6" t="s">
        <v>20</v>
      </c>
      <c r="D432" s="6" t="s">
        <v>271</v>
      </c>
      <c r="E432" s="6" t="s">
        <v>101</v>
      </c>
      <c r="F432" s="6"/>
      <c r="G432" s="160">
        <f>G434+G433</f>
        <v>0</v>
      </c>
      <c r="H432" s="55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75">
        <v>2744.868</v>
      </c>
      <c r="Y432" s="59" t="e">
        <f>X432/G432*100</f>
        <v>#DIV/0!</v>
      </c>
    </row>
    <row r="433" spans="1:25" ht="32.25" outlineLevel="6" thickBot="1">
      <c r="A433" s="90" t="s">
        <v>108</v>
      </c>
      <c r="B433" s="94">
        <v>953</v>
      </c>
      <c r="C433" s="95" t="s">
        <v>20</v>
      </c>
      <c r="D433" s="95" t="s">
        <v>271</v>
      </c>
      <c r="E433" s="95" t="s">
        <v>102</v>
      </c>
      <c r="F433" s="95"/>
      <c r="G433" s="161">
        <v>0</v>
      </c>
      <c r="H433" s="5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75"/>
      <c r="Y433" s="59"/>
    </row>
    <row r="434" spans="1:25" ht="32.25" outlineLevel="6" thickBot="1">
      <c r="A434" s="90" t="s">
        <v>109</v>
      </c>
      <c r="B434" s="94">
        <v>953</v>
      </c>
      <c r="C434" s="95" t="s">
        <v>20</v>
      </c>
      <c r="D434" s="95" t="s">
        <v>271</v>
      </c>
      <c r="E434" s="95" t="s">
        <v>103</v>
      </c>
      <c r="F434" s="95"/>
      <c r="G434" s="161">
        <v>0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75"/>
      <c r="Y434" s="59"/>
    </row>
    <row r="435" spans="1:25" ht="16.5" outlineLevel="6" thickBot="1">
      <c r="A435" s="5" t="s">
        <v>129</v>
      </c>
      <c r="B435" s="21">
        <v>953</v>
      </c>
      <c r="C435" s="6" t="s">
        <v>20</v>
      </c>
      <c r="D435" s="6" t="s">
        <v>271</v>
      </c>
      <c r="E435" s="6" t="s">
        <v>128</v>
      </c>
      <c r="F435" s="6"/>
      <c r="G435" s="160">
        <f>G436</f>
        <v>217842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75"/>
      <c r="Y435" s="59"/>
    </row>
    <row r="436" spans="1:25" ht="48" outlineLevel="6" thickBot="1">
      <c r="A436" s="101" t="s">
        <v>308</v>
      </c>
      <c r="B436" s="94">
        <v>953</v>
      </c>
      <c r="C436" s="95" t="s">
        <v>20</v>
      </c>
      <c r="D436" s="95" t="s">
        <v>271</v>
      </c>
      <c r="E436" s="95" t="s">
        <v>92</v>
      </c>
      <c r="F436" s="95"/>
      <c r="G436" s="161">
        <v>217842</v>
      </c>
      <c r="H436" s="32">
        <f aca="true" t="shared" si="72" ref="H436:X436">H442</f>
        <v>0</v>
      </c>
      <c r="I436" s="32">
        <f t="shared" si="72"/>
        <v>0</v>
      </c>
      <c r="J436" s="32">
        <f t="shared" si="72"/>
        <v>0</v>
      </c>
      <c r="K436" s="32">
        <f t="shared" si="72"/>
        <v>0</v>
      </c>
      <c r="L436" s="32">
        <f t="shared" si="72"/>
        <v>0</v>
      </c>
      <c r="M436" s="32">
        <f t="shared" si="72"/>
        <v>0</v>
      </c>
      <c r="N436" s="32">
        <f t="shared" si="72"/>
        <v>0</v>
      </c>
      <c r="O436" s="32">
        <f t="shared" si="72"/>
        <v>0</v>
      </c>
      <c r="P436" s="32">
        <f t="shared" si="72"/>
        <v>0</v>
      </c>
      <c r="Q436" s="32">
        <f t="shared" si="72"/>
        <v>0</v>
      </c>
      <c r="R436" s="32">
        <f t="shared" si="72"/>
        <v>0</v>
      </c>
      <c r="S436" s="32">
        <f t="shared" si="72"/>
        <v>0</v>
      </c>
      <c r="T436" s="32">
        <f t="shared" si="72"/>
        <v>0</v>
      </c>
      <c r="U436" s="32">
        <f t="shared" si="72"/>
        <v>0</v>
      </c>
      <c r="V436" s="32">
        <f t="shared" si="72"/>
        <v>0</v>
      </c>
      <c r="W436" s="32">
        <f t="shared" si="72"/>
        <v>0</v>
      </c>
      <c r="X436" s="67">
        <f t="shared" si="72"/>
        <v>3215.05065</v>
      </c>
      <c r="Y436" s="59">
        <f>X436/G436*100</f>
        <v>1.4758635387115433</v>
      </c>
    </row>
    <row r="437" spans="1:25" ht="63.75" outlineLevel="6" thickBot="1">
      <c r="A437" s="116" t="s">
        <v>315</v>
      </c>
      <c r="B437" s="92">
        <v>953</v>
      </c>
      <c r="C437" s="93" t="s">
        <v>20</v>
      </c>
      <c r="D437" s="93" t="s">
        <v>316</v>
      </c>
      <c r="E437" s="93" t="s">
        <v>5</v>
      </c>
      <c r="F437" s="93"/>
      <c r="G437" s="159">
        <f>G438+G440</f>
        <v>392.314</v>
      </c>
      <c r="H437" s="85"/>
      <c r="I437" s="86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154"/>
      <c r="Y437" s="59"/>
    </row>
    <row r="438" spans="1:25" ht="32.25" outlineLevel="6" thickBot="1">
      <c r="A438" s="5" t="s">
        <v>107</v>
      </c>
      <c r="B438" s="21">
        <v>953</v>
      </c>
      <c r="C438" s="6" t="s">
        <v>20</v>
      </c>
      <c r="D438" s="6" t="s">
        <v>316</v>
      </c>
      <c r="E438" s="6" t="s">
        <v>101</v>
      </c>
      <c r="F438" s="6"/>
      <c r="G438" s="160">
        <f>G439</f>
        <v>0</v>
      </c>
      <c r="H438" s="85"/>
      <c r="I438" s="86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154"/>
      <c r="Y438" s="59"/>
    </row>
    <row r="439" spans="1:25" ht="32.25" outlineLevel="6" thickBot="1">
      <c r="A439" s="90" t="s">
        <v>109</v>
      </c>
      <c r="B439" s="94">
        <v>953</v>
      </c>
      <c r="C439" s="95" t="s">
        <v>20</v>
      </c>
      <c r="D439" s="95" t="s">
        <v>316</v>
      </c>
      <c r="E439" s="95" t="s">
        <v>103</v>
      </c>
      <c r="F439" s="95"/>
      <c r="G439" s="161">
        <v>0</v>
      </c>
      <c r="H439" s="85"/>
      <c r="I439" s="86"/>
      <c r="J439" s="86"/>
      <c r="K439" s="86"/>
      <c r="L439" s="86"/>
      <c r="M439" s="86"/>
      <c r="N439" s="86"/>
      <c r="O439" s="86"/>
      <c r="P439" s="86"/>
      <c r="Q439" s="86"/>
      <c r="R439" s="86"/>
      <c r="S439" s="86"/>
      <c r="T439" s="86"/>
      <c r="U439" s="86"/>
      <c r="V439" s="86"/>
      <c r="W439" s="86"/>
      <c r="X439" s="154"/>
      <c r="Y439" s="59"/>
    </row>
    <row r="440" spans="1:25" ht="16.5" outlineLevel="6" thickBot="1">
      <c r="A440" s="5" t="s">
        <v>129</v>
      </c>
      <c r="B440" s="21">
        <v>953</v>
      </c>
      <c r="C440" s="6" t="s">
        <v>20</v>
      </c>
      <c r="D440" s="6" t="s">
        <v>316</v>
      </c>
      <c r="E440" s="6" t="s">
        <v>128</v>
      </c>
      <c r="F440" s="6"/>
      <c r="G440" s="160">
        <f>G441</f>
        <v>392.314</v>
      </c>
      <c r="H440" s="85"/>
      <c r="I440" s="86"/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86"/>
      <c r="U440" s="86"/>
      <c r="V440" s="86"/>
      <c r="W440" s="86"/>
      <c r="X440" s="154"/>
      <c r="Y440" s="59"/>
    </row>
    <row r="441" spans="1:25" ht="48" outlineLevel="6" thickBot="1">
      <c r="A441" s="101" t="s">
        <v>308</v>
      </c>
      <c r="B441" s="94">
        <v>953</v>
      </c>
      <c r="C441" s="95" t="s">
        <v>20</v>
      </c>
      <c r="D441" s="95" t="s">
        <v>316</v>
      </c>
      <c r="E441" s="95" t="s">
        <v>92</v>
      </c>
      <c r="F441" s="95"/>
      <c r="G441" s="161">
        <v>392.314</v>
      </c>
      <c r="H441" s="85"/>
      <c r="I441" s="86"/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86"/>
      <c r="U441" s="86"/>
      <c r="V441" s="86"/>
      <c r="W441" s="86"/>
      <c r="X441" s="154"/>
      <c r="Y441" s="59"/>
    </row>
    <row r="442" spans="1:25" ht="32.25" outlineLevel="6" thickBot="1">
      <c r="A442" s="13" t="s">
        <v>272</v>
      </c>
      <c r="B442" s="20">
        <v>953</v>
      </c>
      <c r="C442" s="9" t="s">
        <v>20</v>
      </c>
      <c r="D442" s="9" t="s">
        <v>273</v>
      </c>
      <c r="E442" s="9" t="s">
        <v>5</v>
      </c>
      <c r="F442" s="9"/>
      <c r="G442" s="157">
        <f>G443</f>
        <v>20468.79</v>
      </c>
      <c r="H442" s="26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44"/>
      <c r="X442" s="65">
        <v>3215.05065</v>
      </c>
      <c r="Y442" s="59">
        <f>X442/G442*100</f>
        <v>15.707086984623908</v>
      </c>
    </row>
    <row r="443" spans="1:25" ht="32.25" outlineLevel="6" thickBot="1">
      <c r="A443" s="96" t="s">
        <v>274</v>
      </c>
      <c r="B443" s="92">
        <v>953</v>
      </c>
      <c r="C443" s="93" t="s">
        <v>20</v>
      </c>
      <c r="D443" s="93" t="s">
        <v>275</v>
      </c>
      <c r="E443" s="93" t="s">
        <v>5</v>
      </c>
      <c r="F443" s="93"/>
      <c r="G443" s="159">
        <f>G444</f>
        <v>20468.79</v>
      </c>
      <c r="H443" s="55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75"/>
      <c r="Y443" s="59"/>
    </row>
    <row r="444" spans="1:25" ht="16.5" outlineLevel="6" thickBot="1">
      <c r="A444" s="5" t="s">
        <v>129</v>
      </c>
      <c r="B444" s="21">
        <v>953</v>
      </c>
      <c r="C444" s="6" t="s">
        <v>20</v>
      </c>
      <c r="D444" s="6" t="s">
        <v>275</v>
      </c>
      <c r="E444" s="6" t="s">
        <v>128</v>
      </c>
      <c r="F444" s="6"/>
      <c r="G444" s="160">
        <f>G445</f>
        <v>20468.79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75"/>
      <c r="Y444" s="59"/>
    </row>
    <row r="445" spans="1:25" ht="48" outlineLevel="6" thickBot="1">
      <c r="A445" s="101" t="s">
        <v>308</v>
      </c>
      <c r="B445" s="94">
        <v>953</v>
      </c>
      <c r="C445" s="95" t="s">
        <v>20</v>
      </c>
      <c r="D445" s="95" t="s">
        <v>275</v>
      </c>
      <c r="E445" s="95" t="s">
        <v>92</v>
      </c>
      <c r="F445" s="95"/>
      <c r="G445" s="161">
        <v>20468.79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5"/>
      <c r="Y445" s="59"/>
    </row>
    <row r="446" spans="1:25" ht="32.25" outlineLevel="6" thickBot="1">
      <c r="A446" s="137" t="s">
        <v>363</v>
      </c>
      <c r="B446" s="20">
        <v>953</v>
      </c>
      <c r="C446" s="9" t="s">
        <v>20</v>
      </c>
      <c r="D446" s="9" t="s">
        <v>261</v>
      </c>
      <c r="E446" s="9" t="s">
        <v>5</v>
      </c>
      <c r="F446" s="9"/>
      <c r="G446" s="10">
        <f>G450+G447</f>
        <v>705.157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</row>
    <row r="447" spans="1:25" ht="32.25" outlineLevel="6" thickBot="1">
      <c r="A447" s="127" t="s">
        <v>381</v>
      </c>
      <c r="B447" s="92">
        <v>953</v>
      </c>
      <c r="C447" s="93" t="s">
        <v>20</v>
      </c>
      <c r="D447" s="93" t="s">
        <v>382</v>
      </c>
      <c r="E447" s="93" t="s">
        <v>5</v>
      </c>
      <c r="F447" s="93"/>
      <c r="G447" s="159">
        <f>G448</f>
        <v>628.537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/>
      <c r="Y447" s="59"/>
    </row>
    <row r="448" spans="1:25" ht="16.5" outlineLevel="6" thickBot="1">
      <c r="A448" s="5" t="s">
        <v>129</v>
      </c>
      <c r="B448" s="21">
        <v>953</v>
      </c>
      <c r="C448" s="6" t="s">
        <v>20</v>
      </c>
      <c r="D448" s="6" t="s">
        <v>382</v>
      </c>
      <c r="E448" s="6" t="s">
        <v>128</v>
      </c>
      <c r="F448" s="6"/>
      <c r="G448" s="160">
        <f>G449</f>
        <v>628.537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</row>
    <row r="449" spans="1:25" ht="16.5" outlineLevel="6" thickBot="1">
      <c r="A449" s="98" t="s">
        <v>90</v>
      </c>
      <c r="B449" s="94">
        <v>953</v>
      </c>
      <c r="C449" s="95" t="s">
        <v>20</v>
      </c>
      <c r="D449" s="95" t="s">
        <v>382</v>
      </c>
      <c r="E449" s="95" t="s">
        <v>91</v>
      </c>
      <c r="F449" s="95"/>
      <c r="G449" s="161">
        <v>628.537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5"/>
      <c r="Y449" s="59"/>
    </row>
    <row r="450" spans="1:25" ht="32.25" outlineLevel="6" thickBot="1">
      <c r="A450" s="127" t="s">
        <v>329</v>
      </c>
      <c r="B450" s="92">
        <v>953</v>
      </c>
      <c r="C450" s="93" t="s">
        <v>20</v>
      </c>
      <c r="D450" s="93" t="s">
        <v>330</v>
      </c>
      <c r="E450" s="93" t="s">
        <v>5</v>
      </c>
      <c r="F450" s="93"/>
      <c r="G450" s="16">
        <f>G451</f>
        <v>76.62</v>
      </c>
      <c r="H450" s="55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75"/>
      <c r="Y450" s="59"/>
    </row>
    <row r="451" spans="1:25" ht="16.5" outlineLevel="6" thickBot="1">
      <c r="A451" s="5" t="s">
        <v>129</v>
      </c>
      <c r="B451" s="21">
        <v>953</v>
      </c>
      <c r="C451" s="6" t="s">
        <v>20</v>
      </c>
      <c r="D451" s="6" t="s">
        <v>330</v>
      </c>
      <c r="E451" s="6" t="s">
        <v>128</v>
      </c>
      <c r="F451" s="6"/>
      <c r="G451" s="7">
        <f>G452</f>
        <v>76.62</v>
      </c>
      <c r="H451" s="55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75"/>
      <c r="Y451" s="59"/>
    </row>
    <row r="452" spans="1:25" ht="16.5" outlineLevel="6" thickBot="1">
      <c r="A452" s="98" t="s">
        <v>90</v>
      </c>
      <c r="B452" s="94">
        <v>953</v>
      </c>
      <c r="C452" s="95" t="s">
        <v>20</v>
      </c>
      <c r="D452" s="95" t="s">
        <v>330</v>
      </c>
      <c r="E452" s="95" t="s">
        <v>91</v>
      </c>
      <c r="F452" s="95"/>
      <c r="G452" s="100">
        <v>76.62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5"/>
      <c r="Y452" s="59"/>
    </row>
    <row r="453" spans="1:25" ht="16.5" outlineLevel="6" thickBot="1">
      <c r="A453" s="126" t="s">
        <v>276</v>
      </c>
      <c r="B453" s="18">
        <v>953</v>
      </c>
      <c r="C453" s="39" t="s">
        <v>21</v>
      </c>
      <c r="D453" s="39" t="s">
        <v>6</v>
      </c>
      <c r="E453" s="39" t="s">
        <v>5</v>
      </c>
      <c r="F453" s="39"/>
      <c r="G453" s="162">
        <f>G454</f>
        <v>4138.35</v>
      </c>
      <c r="H453" s="32">
        <f aca="true" t="shared" si="73" ref="H453:X453">H454</f>
        <v>0</v>
      </c>
      <c r="I453" s="32">
        <f t="shared" si="73"/>
        <v>0</v>
      </c>
      <c r="J453" s="32">
        <f t="shared" si="73"/>
        <v>0</v>
      </c>
      <c r="K453" s="32">
        <f t="shared" si="73"/>
        <v>0</v>
      </c>
      <c r="L453" s="32">
        <f t="shared" si="73"/>
        <v>0</v>
      </c>
      <c r="M453" s="32">
        <f t="shared" si="73"/>
        <v>0</v>
      </c>
      <c r="N453" s="32">
        <f t="shared" si="73"/>
        <v>0</v>
      </c>
      <c r="O453" s="32">
        <f t="shared" si="73"/>
        <v>0</v>
      </c>
      <c r="P453" s="32">
        <f t="shared" si="73"/>
        <v>0</v>
      </c>
      <c r="Q453" s="32">
        <f t="shared" si="73"/>
        <v>0</v>
      </c>
      <c r="R453" s="32">
        <f t="shared" si="73"/>
        <v>0</v>
      </c>
      <c r="S453" s="32">
        <f t="shared" si="73"/>
        <v>0</v>
      </c>
      <c r="T453" s="32">
        <f t="shared" si="73"/>
        <v>0</v>
      </c>
      <c r="U453" s="32">
        <f t="shared" si="73"/>
        <v>0</v>
      </c>
      <c r="V453" s="32">
        <f t="shared" si="73"/>
        <v>0</v>
      </c>
      <c r="W453" s="32">
        <f t="shared" si="73"/>
        <v>0</v>
      </c>
      <c r="X453" s="67">
        <f t="shared" si="73"/>
        <v>82757.514</v>
      </c>
      <c r="Y453" s="59">
        <f>X453/G453*100</f>
        <v>1999.7707782087061</v>
      </c>
    </row>
    <row r="454" spans="1:25" ht="21.75" customHeight="1" outlineLevel="6" thickBot="1">
      <c r="A454" s="8" t="s">
        <v>364</v>
      </c>
      <c r="B454" s="19">
        <v>953</v>
      </c>
      <c r="C454" s="9" t="s">
        <v>21</v>
      </c>
      <c r="D454" s="9" t="s">
        <v>253</v>
      </c>
      <c r="E454" s="9" t="s">
        <v>5</v>
      </c>
      <c r="F454" s="9"/>
      <c r="G454" s="157">
        <f>G455+G467</f>
        <v>4138.35</v>
      </c>
      <c r="H454" s="26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44"/>
      <c r="X454" s="65">
        <v>82757.514</v>
      </c>
      <c r="Y454" s="59">
        <f>X454/G454*100</f>
        <v>1999.7707782087061</v>
      </c>
    </row>
    <row r="455" spans="1:25" ht="16.5" outlineLevel="6" thickBot="1">
      <c r="A455" s="104" t="s">
        <v>143</v>
      </c>
      <c r="B455" s="134">
        <v>953</v>
      </c>
      <c r="C455" s="93" t="s">
        <v>21</v>
      </c>
      <c r="D455" s="93" t="s">
        <v>265</v>
      </c>
      <c r="E455" s="93" t="s">
        <v>5</v>
      </c>
      <c r="F455" s="93"/>
      <c r="G455" s="159">
        <f>G456+G459+G462</f>
        <v>3545.35</v>
      </c>
      <c r="H455" s="55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75"/>
      <c r="Y455" s="59"/>
    </row>
    <row r="456" spans="1:25" ht="48" outlineLevel="6" thickBot="1">
      <c r="A456" s="104" t="s">
        <v>277</v>
      </c>
      <c r="B456" s="134">
        <v>953</v>
      </c>
      <c r="C456" s="93" t="s">
        <v>21</v>
      </c>
      <c r="D456" s="93" t="s">
        <v>278</v>
      </c>
      <c r="E456" s="93" t="s">
        <v>5</v>
      </c>
      <c r="F456" s="93"/>
      <c r="G456" s="159">
        <f>G457</f>
        <v>0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75"/>
      <c r="Y456" s="59"/>
    </row>
    <row r="457" spans="1:25" ht="32.25" outlineLevel="6" thickBot="1">
      <c r="A457" s="5" t="s">
        <v>107</v>
      </c>
      <c r="B457" s="21">
        <v>953</v>
      </c>
      <c r="C457" s="6" t="s">
        <v>21</v>
      </c>
      <c r="D457" s="6" t="s">
        <v>278</v>
      </c>
      <c r="E457" s="6" t="s">
        <v>101</v>
      </c>
      <c r="F457" s="6"/>
      <c r="G457" s="160">
        <f>G458</f>
        <v>0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5"/>
      <c r="Y457" s="59"/>
    </row>
    <row r="458" spans="1:25" ht="32.25" outlineLevel="6" thickBot="1">
      <c r="A458" s="90" t="s">
        <v>109</v>
      </c>
      <c r="B458" s="94">
        <v>953</v>
      </c>
      <c r="C458" s="95" t="s">
        <v>21</v>
      </c>
      <c r="D458" s="95" t="s">
        <v>278</v>
      </c>
      <c r="E458" s="95" t="s">
        <v>103</v>
      </c>
      <c r="F458" s="95"/>
      <c r="G458" s="161">
        <v>0</v>
      </c>
      <c r="H458" s="5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75"/>
      <c r="Y458" s="59"/>
    </row>
    <row r="459" spans="1:25" ht="48" outlineLevel="6" thickBot="1">
      <c r="A459" s="104" t="s">
        <v>279</v>
      </c>
      <c r="B459" s="134">
        <v>953</v>
      </c>
      <c r="C459" s="93" t="s">
        <v>21</v>
      </c>
      <c r="D459" s="93" t="s">
        <v>280</v>
      </c>
      <c r="E459" s="93" t="s">
        <v>5</v>
      </c>
      <c r="F459" s="93"/>
      <c r="G459" s="159">
        <f>G460</f>
        <v>695.35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5"/>
      <c r="Y459" s="59"/>
    </row>
    <row r="460" spans="1:25" ht="16.5" outlineLevel="6" thickBot="1">
      <c r="A460" s="5" t="s">
        <v>129</v>
      </c>
      <c r="B460" s="21">
        <v>953</v>
      </c>
      <c r="C460" s="6" t="s">
        <v>21</v>
      </c>
      <c r="D460" s="6" t="s">
        <v>280</v>
      </c>
      <c r="E460" s="6" t="s">
        <v>128</v>
      </c>
      <c r="F460" s="6"/>
      <c r="G460" s="160">
        <f>G461</f>
        <v>695.35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75"/>
      <c r="Y460" s="59"/>
    </row>
    <row r="461" spans="1:25" ht="48" outlineLevel="6" thickBot="1">
      <c r="A461" s="98" t="s">
        <v>308</v>
      </c>
      <c r="B461" s="136">
        <v>953</v>
      </c>
      <c r="C461" s="95" t="s">
        <v>21</v>
      </c>
      <c r="D461" s="95" t="s">
        <v>280</v>
      </c>
      <c r="E461" s="95" t="s">
        <v>92</v>
      </c>
      <c r="F461" s="95"/>
      <c r="G461" s="161">
        <v>695.35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75"/>
      <c r="Y461" s="59"/>
    </row>
    <row r="462" spans="1:25" ht="16.5" outlineLevel="6" thickBot="1">
      <c r="A462" s="116" t="s">
        <v>281</v>
      </c>
      <c r="B462" s="92">
        <v>953</v>
      </c>
      <c r="C462" s="109" t="s">
        <v>21</v>
      </c>
      <c r="D462" s="109" t="s">
        <v>282</v>
      </c>
      <c r="E462" s="109" t="s">
        <v>5</v>
      </c>
      <c r="F462" s="109"/>
      <c r="G462" s="163">
        <f>G463+G466</f>
        <v>2850</v>
      </c>
      <c r="H462" s="55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75"/>
      <c r="Y462" s="59"/>
    </row>
    <row r="463" spans="1:25" ht="32.25" outlineLevel="6" thickBot="1">
      <c r="A463" s="5" t="s">
        <v>107</v>
      </c>
      <c r="B463" s="21">
        <v>953</v>
      </c>
      <c r="C463" s="6" t="s">
        <v>21</v>
      </c>
      <c r="D463" s="6" t="s">
        <v>282</v>
      </c>
      <c r="E463" s="6" t="s">
        <v>101</v>
      </c>
      <c r="F463" s="6"/>
      <c r="G463" s="160">
        <f>G464</f>
        <v>0</v>
      </c>
      <c r="H463" s="55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75"/>
      <c r="Y463" s="59"/>
    </row>
    <row r="464" spans="1:25" ht="32.25" outlineLevel="6" thickBot="1">
      <c r="A464" s="90" t="s">
        <v>109</v>
      </c>
      <c r="B464" s="94">
        <v>953</v>
      </c>
      <c r="C464" s="95" t="s">
        <v>21</v>
      </c>
      <c r="D464" s="95" t="s">
        <v>282</v>
      </c>
      <c r="E464" s="95" t="s">
        <v>103</v>
      </c>
      <c r="F464" s="95"/>
      <c r="G464" s="161">
        <v>0</v>
      </c>
      <c r="H464" s="55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75"/>
      <c r="Y464" s="59"/>
    </row>
    <row r="465" spans="1:25" ht="16.5" outlineLevel="6" thickBot="1">
      <c r="A465" s="5" t="s">
        <v>129</v>
      </c>
      <c r="B465" s="21">
        <v>953</v>
      </c>
      <c r="C465" s="6" t="s">
        <v>21</v>
      </c>
      <c r="D465" s="6" t="s">
        <v>282</v>
      </c>
      <c r="E465" s="6" t="s">
        <v>128</v>
      </c>
      <c r="F465" s="6"/>
      <c r="G465" s="160">
        <f>G466</f>
        <v>2850</v>
      </c>
      <c r="H465" s="55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75"/>
      <c r="Y465" s="59"/>
    </row>
    <row r="466" spans="1:25" ht="48" outlineLevel="6" thickBot="1">
      <c r="A466" s="101" t="s">
        <v>308</v>
      </c>
      <c r="B466" s="94">
        <v>953</v>
      </c>
      <c r="C466" s="95" t="s">
        <v>21</v>
      </c>
      <c r="D466" s="95" t="s">
        <v>282</v>
      </c>
      <c r="E466" s="95" t="s">
        <v>92</v>
      </c>
      <c r="F466" s="95"/>
      <c r="G466" s="161">
        <v>2850</v>
      </c>
      <c r="H466" s="55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75"/>
      <c r="Y466" s="59"/>
    </row>
    <row r="467" spans="1:25" ht="32.25" outlineLevel="6" thickBot="1">
      <c r="A467" s="152" t="s">
        <v>283</v>
      </c>
      <c r="B467" s="92">
        <v>953</v>
      </c>
      <c r="C467" s="93" t="s">
        <v>21</v>
      </c>
      <c r="D467" s="93" t="s">
        <v>284</v>
      </c>
      <c r="E467" s="93" t="s">
        <v>5</v>
      </c>
      <c r="F467" s="93"/>
      <c r="G467" s="159">
        <f>G468</f>
        <v>593</v>
      </c>
      <c r="H467" s="5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75"/>
      <c r="Y467" s="59"/>
    </row>
    <row r="468" spans="1:25" ht="32.25" outlineLevel="6" thickBot="1">
      <c r="A468" s="5" t="s">
        <v>133</v>
      </c>
      <c r="B468" s="21">
        <v>953</v>
      </c>
      <c r="C468" s="6" t="s">
        <v>21</v>
      </c>
      <c r="D468" s="6" t="s">
        <v>304</v>
      </c>
      <c r="E468" s="6" t="s">
        <v>131</v>
      </c>
      <c r="F468" s="6"/>
      <c r="G468" s="160">
        <f>G469</f>
        <v>593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/>
      <c r="Y468" s="59"/>
    </row>
    <row r="469" spans="1:25" ht="32.25" outlineLevel="6" thickBot="1">
      <c r="A469" s="90" t="s">
        <v>134</v>
      </c>
      <c r="B469" s="94">
        <v>953</v>
      </c>
      <c r="C469" s="95" t="s">
        <v>21</v>
      </c>
      <c r="D469" s="95" t="s">
        <v>304</v>
      </c>
      <c r="E469" s="95" t="s">
        <v>132</v>
      </c>
      <c r="F469" s="95"/>
      <c r="G469" s="161">
        <v>593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</row>
    <row r="470" spans="1:25" ht="16.5" outlineLevel="6" thickBot="1">
      <c r="A470" s="126" t="s">
        <v>35</v>
      </c>
      <c r="B470" s="18">
        <v>953</v>
      </c>
      <c r="C470" s="39" t="s">
        <v>14</v>
      </c>
      <c r="D470" s="39" t="s">
        <v>6</v>
      </c>
      <c r="E470" s="39" t="s">
        <v>5</v>
      </c>
      <c r="F470" s="39"/>
      <c r="G470" s="162">
        <f>G475+G471</f>
        <v>13417.092</v>
      </c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5"/>
      <c r="Y470" s="59"/>
    </row>
    <row r="471" spans="1:25" ht="32.25" outlineLevel="6" thickBot="1">
      <c r="A471" s="114" t="s">
        <v>144</v>
      </c>
      <c r="B471" s="19">
        <v>953</v>
      </c>
      <c r="C471" s="9" t="s">
        <v>14</v>
      </c>
      <c r="D471" s="9" t="s">
        <v>145</v>
      </c>
      <c r="E471" s="9" t="s">
        <v>5</v>
      </c>
      <c r="F471" s="39"/>
      <c r="G471" s="157">
        <f>G472</f>
        <v>6.192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/>
      <c r="Y471" s="59"/>
    </row>
    <row r="472" spans="1:25" ht="32.25" outlineLevel="6" thickBot="1">
      <c r="A472" s="114" t="s">
        <v>146</v>
      </c>
      <c r="B472" s="19">
        <v>953</v>
      </c>
      <c r="C472" s="11" t="s">
        <v>14</v>
      </c>
      <c r="D472" s="11" t="s">
        <v>147</v>
      </c>
      <c r="E472" s="11" t="s">
        <v>5</v>
      </c>
      <c r="F472" s="39"/>
      <c r="G472" s="157">
        <f>G473</f>
        <v>6.192</v>
      </c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5"/>
      <c r="Y472" s="59"/>
    </row>
    <row r="473" spans="1:25" ht="16.5" outlineLevel="6" thickBot="1">
      <c r="A473" s="96" t="s">
        <v>158</v>
      </c>
      <c r="B473" s="92">
        <v>953</v>
      </c>
      <c r="C473" s="93" t="s">
        <v>14</v>
      </c>
      <c r="D473" s="93" t="s">
        <v>159</v>
      </c>
      <c r="E473" s="93" t="s">
        <v>5</v>
      </c>
      <c r="F473" s="93"/>
      <c r="G473" s="147">
        <f>G474</f>
        <v>6.192</v>
      </c>
      <c r="H473" s="5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75"/>
      <c r="Y473" s="59"/>
    </row>
    <row r="474" spans="1:25" ht="16.5" outlineLevel="6" thickBot="1">
      <c r="A474" s="5" t="s">
        <v>118</v>
      </c>
      <c r="B474" s="21">
        <v>953</v>
      </c>
      <c r="C474" s="6" t="s">
        <v>14</v>
      </c>
      <c r="D474" s="6" t="s">
        <v>159</v>
      </c>
      <c r="E474" s="6" t="s">
        <v>345</v>
      </c>
      <c r="F474" s="6"/>
      <c r="G474" s="151">
        <v>6.192</v>
      </c>
      <c r="H474" s="55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75"/>
      <c r="Y474" s="59"/>
    </row>
    <row r="475" spans="1:25" ht="16.5" outlineLevel="6" thickBot="1">
      <c r="A475" s="80" t="s">
        <v>362</v>
      </c>
      <c r="B475" s="19">
        <v>953</v>
      </c>
      <c r="C475" s="11" t="s">
        <v>14</v>
      </c>
      <c r="D475" s="11" t="s">
        <v>253</v>
      </c>
      <c r="E475" s="11" t="s">
        <v>5</v>
      </c>
      <c r="F475" s="11"/>
      <c r="G475" s="158">
        <f>G476</f>
        <v>13410.900000000001</v>
      </c>
      <c r="H475" s="55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75"/>
      <c r="Y475" s="59"/>
    </row>
    <row r="476" spans="1:25" ht="32.25" outlineLevel="6" thickBot="1">
      <c r="A476" s="80" t="s">
        <v>283</v>
      </c>
      <c r="B476" s="19">
        <v>953</v>
      </c>
      <c r="C476" s="11" t="s">
        <v>14</v>
      </c>
      <c r="D476" s="11" t="s">
        <v>284</v>
      </c>
      <c r="E476" s="11" t="s">
        <v>5</v>
      </c>
      <c r="F476" s="11"/>
      <c r="G476" s="158">
        <f>G477</f>
        <v>13410.900000000001</v>
      </c>
      <c r="H476" s="55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75"/>
      <c r="Y476" s="59"/>
    </row>
    <row r="477" spans="1:25" ht="32.25" outlineLevel="6" thickBot="1">
      <c r="A477" s="96" t="s">
        <v>160</v>
      </c>
      <c r="B477" s="92">
        <v>953</v>
      </c>
      <c r="C477" s="93" t="s">
        <v>14</v>
      </c>
      <c r="D477" s="93" t="s">
        <v>285</v>
      </c>
      <c r="E477" s="93" t="s">
        <v>5</v>
      </c>
      <c r="F477" s="93"/>
      <c r="G477" s="159">
        <f>G478+G481+G484</f>
        <v>13410.900000000001</v>
      </c>
      <c r="H477" s="55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75"/>
      <c r="Y477" s="59"/>
    </row>
    <row r="478" spans="1:25" ht="19.5" customHeight="1" outlineLevel="6" thickBot="1">
      <c r="A478" s="5" t="s">
        <v>120</v>
      </c>
      <c r="B478" s="21">
        <v>953</v>
      </c>
      <c r="C478" s="6" t="s">
        <v>14</v>
      </c>
      <c r="D478" s="6" t="s">
        <v>285</v>
      </c>
      <c r="E478" s="6" t="s">
        <v>119</v>
      </c>
      <c r="F478" s="6"/>
      <c r="G478" s="160">
        <f>G479+G480</f>
        <v>11332.45</v>
      </c>
      <c r="H478" s="55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75"/>
      <c r="Y478" s="59"/>
    </row>
    <row r="479" spans="1:25" ht="16.5" outlineLevel="6" thickBot="1">
      <c r="A479" s="90" t="s">
        <v>99</v>
      </c>
      <c r="B479" s="94">
        <v>953</v>
      </c>
      <c r="C479" s="95" t="s">
        <v>14</v>
      </c>
      <c r="D479" s="95" t="s">
        <v>285</v>
      </c>
      <c r="E479" s="95" t="s">
        <v>121</v>
      </c>
      <c r="F479" s="95"/>
      <c r="G479" s="161">
        <v>11332.45</v>
      </c>
      <c r="H479" s="55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75"/>
      <c r="Y479" s="59"/>
    </row>
    <row r="480" spans="1:25" ht="32.25" outlineLevel="6" thickBot="1">
      <c r="A480" s="90" t="s">
        <v>100</v>
      </c>
      <c r="B480" s="94">
        <v>953</v>
      </c>
      <c r="C480" s="95" t="s">
        <v>14</v>
      </c>
      <c r="D480" s="95" t="s">
        <v>285</v>
      </c>
      <c r="E480" s="95" t="s">
        <v>122</v>
      </c>
      <c r="F480" s="95"/>
      <c r="G480" s="161">
        <v>0</v>
      </c>
      <c r="H480" s="31">
        <f aca="true" t="shared" si="74" ref="H480:X480">H481+H492</f>
        <v>0</v>
      </c>
      <c r="I480" s="31">
        <f t="shared" si="74"/>
        <v>0</v>
      </c>
      <c r="J480" s="31">
        <f t="shared" si="74"/>
        <v>0</v>
      </c>
      <c r="K480" s="31">
        <f t="shared" si="74"/>
        <v>0</v>
      </c>
      <c r="L480" s="31">
        <f t="shared" si="74"/>
        <v>0</v>
      </c>
      <c r="M480" s="31">
        <f t="shared" si="74"/>
        <v>0</v>
      </c>
      <c r="N480" s="31">
        <f t="shared" si="74"/>
        <v>0</v>
      </c>
      <c r="O480" s="31">
        <f t="shared" si="74"/>
        <v>0</v>
      </c>
      <c r="P480" s="31">
        <f t="shared" si="74"/>
        <v>0</v>
      </c>
      <c r="Q480" s="31">
        <f t="shared" si="74"/>
        <v>0</v>
      </c>
      <c r="R480" s="31">
        <f t="shared" si="74"/>
        <v>0</v>
      </c>
      <c r="S480" s="31">
        <f t="shared" si="74"/>
        <v>0</v>
      </c>
      <c r="T480" s="31">
        <f t="shared" si="74"/>
        <v>0</v>
      </c>
      <c r="U480" s="31">
        <f t="shared" si="74"/>
        <v>0</v>
      </c>
      <c r="V480" s="31">
        <f t="shared" si="74"/>
        <v>0</v>
      </c>
      <c r="W480" s="31">
        <f t="shared" si="74"/>
        <v>0</v>
      </c>
      <c r="X480" s="66">
        <f t="shared" si="74"/>
        <v>12003.04085</v>
      </c>
      <c r="Y480" s="59" t="e">
        <f>X480/G480*100</f>
        <v>#DIV/0!</v>
      </c>
    </row>
    <row r="481" spans="1:25" ht="32.25" outlineLevel="6" thickBot="1">
      <c r="A481" s="5" t="s">
        <v>107</v>
      </c>
      <c r="B481" s="21">
        <v>953</v>
      </c>
      <c r="C481" s="6" t="s">
        <v>14</v>
      </c>
      <c r="D481" s="6" t="s">
        <v>285</v>
      </c>
      <c r="E481" s="6" t="s">
        <v>101</v>
      </c>
      <c r="F481" s="6"/>
      <c r="G481" s="160">
        <f>G482+G483</f>
        <v>2002.45</v>
      </c>
      <c r="H481" s="32">
        <f aca="true" t="shared" si="75" ref="H481:X482">H482</f>
        <v>0</v>
      </c>
      <c r="I481" s="32">
        <f t="shared" si="75"/>
        <v>0</v>
      </c>
      <c r="J481" s="32">
        <f t="shared" si="75"/>
        <v>0</v>
      </c>
      <c r="K481" s="32">
        <f t="shared" si="75"/>
        <v>0</v>
      </c>
      <c r="L481" s="32">
        <f t="shared" si="75"/>
        <v>0</v>
      </c>
      <c r="M481" s="32">
        <f t="shared" si="75"/>
        <v>0</v>
      </c>
      <c r="N481" s="32">
        <f t="shared" si="75"/>
        <v>0</v>
      </c>
      <c r="O481" s="32">
        <f t="shared" si="75"/>
        <v>0</v>
      </c>
      <c r="P481" s="32">
        <f t="shared" si="75"/>
        <v>0</v>
      </c>
      <c r="Q481" s="32">
        <f t="shared" si="75"/>
        <v>0</v>
      </c>
      <c r="R481" s="32">
        <f t="shared" si="75"/>
        <v>0</v>
      </c>
      <c r="S481" s="32">
        <f t="shared" si="75"/>
        <v>0</v>
      </c>
      <c r="T481" s="32">
        <f t="shared" si="75"/>
        <v>0</v>
      </c>
      <c r="U481" s="32">
        <f t="shared" si="75"/>
        <v>0</v>
      </c>
      <c r="V481" s="32">
        <f t="shared" si="75"/>
        <v>0</v>
      </c>
      <c r="W481" s="32">
        <f t="shared" si="75"/>
        <v>0</v>
      </c>
      <c r="X481" s="67">
        <f t="shared" si="75"/>
        <v>12003.04085</v>
      </c>
      <c r="Y481" s="59">
        <f>X481/G481*100</f>
        <v>599.4177557492071</v>
      </c>
    </row>
    <row r="482" spans="1:25" ht="32.25" outlineLevel="6" thickBot="1">
      <c r="A482" s="90" t="s">
        <v>108</v>
      </c>
      <c r="B482" s="94">
        <v>953</v>
      </c>
      <c r="C482" s="95" t="s">
        <v>14</v>
      </c>
      <c r="D482" s="95" t="s">
        <v>285</v>
      </c>
      <c r="E482" s="95" t="s">
        <v>102</v>
      </c>
      <c r="F482" s="95"/>
      <c r="G482" s="161">
        <v>0</v>
      </c>
      <c r="H482" s="34">
        <f t="shared" si="75"/>
        <v>0</v>
      </c>
      <c r="I482" s="34">
        <f t="shared" si="75"/>
        <v>0</v>
      </c>
      <c r="J482" s="34">
        <f t="shared" si="75"/>
        <v>0</v>
      </c>
      <c r="K482" s="34">
        <f t="shared" si="75"/>
        <v>0</v>
      </c>
      <c r="L482" s="34">
        <f t="shared" si="75"/>
        <v>0</v>
      </c>
      <c r="M482" s="34">
        <f t="shared" si="75"/>
        <v>0</v>
      </c>
      <c r="N482" s="34">
        <f t="shared" si="75"/>
        <v>0</v>
      </c>
      <c r="O482" s="34">
        <f t="shared" si="75"/>
        <v>0</v>
      </c>
      <c r="P482" s="34">
        <f t="shared" si="75"/>
        <v>0</v>
      </c>
      <c r="Q482" s="34">
        <f t="shared" si="75"/>
        <v>0</v>
      </c>
      <c r="R482" s="34">
        <f t="shared" si="75"/>
        <v>0</v>
      </c>
      <c r="S482" s="34">
        <f t="shared" si="75"/>
        <v>0</v>
      </c>
      <c r="T482" s="34">
        <f t="shared" si="75"/>
        <v>0</v>
      </c>
      <c r="U482" s="34">
        <f t="shared" si="75"/>
        <v>0</v>
      </c>
      <c r="V482" s="34">
        <f t="shared" si="75"/>
        <v>0</v>
      </c>
      <c r="W482" s="34">
        <f t="shared" si="75"/>
        <v>0</v>
      </c>
      <c r="X482" s="68">
        <f t="shared" si="75"/>
        <v>12003.04085</v>
      </c>
      <c r="Y482" s="59" t="e">
        <f>X482/G482*100</f>
        <v>#DIV/0!</v>
      </c>
    </row>
    <row r="483" spans="1:25" ht="32.25" outlineLevel="6" thickBot="1">
      <c r="A483" s="90" t="s">
        <v>109</v>
      </c>
      <c r="B483" s="94">
        <v>953</v>
      </c>
      <c r="C483" s="95" t="s">
        <v>14</v>
      </c>
      <c r="D483" s="95" t="s">
        <v>285</v>
      </c>
      <c r="E483" s="95" t="s">
        <v>103</v>
      </c>
      <c r="F483" s="95"/>
      <c r="G483" s="161">
        <v>2002.45</v>
      </c>
      <c r="H483" s="26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44"/>
      <c r="X483" s="65">
        <v>12003.04085</v>
      </c>
      <c r="Y483" s="59">
        <f>X483/G483*100</f>
        <v>599.4177557492071</v>
      </c>
    </row>
    <row r="484" spans="1:25" ht="16.5" outlineLevel="6" thickBot="1">
      <c r="A484" s="5" t="s">
        <v>110</v>
      </c>
      <c r="B484" s="21">
        <v>953</v>
      </c>
      <c r="C484" s="6" t="s">
        <v>14</v>
      </c>
      <c r="D484" s="6" t="s">
        <v>285</v>
      </c>
      <c r="E484" s="6" t="s">
        <v>104</v>
      </c>
      <c r="F484" s="6"/>
      <c r="G484" s="160">
        <f>G485+G486</f>
        <v>76</v>
      </c>
      <c r="H484" s="55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75"/>
      <c r="Y484" s="59"/>
    </row>
    <row r="485" spans="1:25" ht="32.25" outlineLevel="6" thickBot="1">
      <c r="A485" s="90" t="s">
        <v>111</v>
      </c>
      <c r="B485" s="94">
        <v>953</v>
      </c>
      <c r="C485" s="95" t="s">
        <v>14</v>
      </c>
      <c r="D485" s="95" t="s">
        <v>285</v>
      </c>
      <c r="E485" s="95" t="s">
        <v>105</v>
      </c>
      <c r="F485" s="95"/>
      <c r="G485" s="161">
        <v>3</v>
      </c>
      <c r="H485" s="55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75"/>
      <c r="Y485" s="59"/>
    </row>
    <row r="486" spans="1:25" ht="16.5" outlineLevel="6" thickBot="1">
      <c r="A486" s="90" t="s">
        <v>112</v>
      </c>
      <c r="B486" s="94">
        <v>953</v>
      </c>
      <c r="C486" s="95" t="s">
        <v>14</v>
      </c>
      <c r="D486" s="95" t="s">
        <v>285</v>
      </c>
      <c r="E486" s="95" t="s">
        <v>106</v>
      </c>
      <c r="F486" s="95"/>
      <c r="G486" s="161">
        <v>73</v>
      </c>
      <c r="H486" s="55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75"/>
      <c r="Y486" s="59"/>
    </row>
    <row r="487" spans="1:25" ht="19.5" outlineLevel="6" thickBot="1">
      <c r="A487" s="110" t="s">
        <v>47</v>
      </c>
      <c r="B487" s="18">
        <v>953</v>
      </c>
      <c r="C487" s="14" t="s">
        <v>46</v>
      </c>
      <c r="D487" s="14" t="s">
        <v>6</v>
      </c>
      <c r="E487" s="14" t="s">
        <v>5</v>
      </c>
      <c r="F487" s="14"/>
      <c r="G487" s="156">
        <f>G489</f>
        <v>2995</v>
      </c>
      <c r="H487" s="55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75"/>
      <c r="Y487" s="59"/>
    </row>
    <row r="488" spans="1:25" ht="16.5" outlineLevel="6" thickBot="1">
      <c r="A488" s="126" t="s">
        <v>41</v>
      </c>
      <c r="B488" s="18">
        <v>953</v>
      </c>
      <c r="C488" s="39" t="s">
        <v>22</v>
      </c>
      <c r="D488" s="39" t="s">
        <v>6</v>
      </c>
      <c r="E488" s="39" t="s">
        <v>5</v>
      </c>
      <c r="F488" s="39"/>
      <c r="G488" s="162">
        <f>G489</f>
        <v>2995</v>
      </c>
      <c r="H488" s="55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75"/>
      <c r="Y488" s="59"/>
    </row>
    <row r="489" spans="1:25" ht="32.25" outlineLevel="6" thickBot="1">
      <c r="A489" s="114" t="s">
        <v>144</v>
      </c>
      <c r="B489" s="19">
        <v>953</v>
      </c>
      <c r="C489" s="9" t="s">
        <v>22</v>
      </c>
      <c r="D489" s="9" t="s">
        <v>145</v>
      </c>
      <c r="E489" s="9" t="s">
        <v>5</v>
      </c>
      <c r="F489" s="9"/>
      <c r="G489" s="157">
        <f>G490</f>
        <v>2995</v>
      </c>
      <c r="H489" s="55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75"/>
      <c r="Y489" s="59"/>
    </row>
    <row r="490" spans="1:25" ht="32.25" outlineLevel="6" thickBot="1">
      <c r="A490" s="114" t="s">
        <v>146</v>
      </c>
      <c r="B490" s="19">
        <v>953</v>
      </c>
      <c r="C490" s="11" t="s">
        <v>22</v>
      </c>
      <c r="D490" s="11" t="s">
        <v>147</v>
      </c>
      <c r="E490" s="11" t="s">
        <v>5</v>
      </c>
      <c r="F490" s="11"/>
      <c r="G490" s="158">
        <f>G491</f>
        <v>2995</v>
      </c>
      <c r="H490" s="55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75"/>
      <c r="Y490" s="59"/>
    </row>
    <row r="491" spans="1:25" ht="51" customHeight="1" outlineLevel="6" thickBot="1">
      <c r="A491" s="116" t="s">
        <v>286</v>
      </c>
      <c r="B491" s="92">
        <v>953</v>
      </c>
      <c r="C491" s="93" t="s">
        <v>22</v>
      </c>
      <c r="D491" s="93" t="s">
        <v>287</v>
      </c>
      <c r="E491" s="93" t="s">
        <v>5</v>
      </c>
      <c r="F491" s="93"/>
      <c r="G491" s="159">
        <f>G492</f>
        <v>2995</v>
      </c>
      <c r="H491" s="55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75"/>
      <c r="Y491" s="59"/>
    </row>
    <row r="492" spans="1:25" ht="24.75" customHeight="1" outlineLevel="6" thickBot="1">
      <c r="A492" s="5" t="s">
        <v>133</v>
      </c>
      <c r="B492" s="21">
        <v>953</v>
      </c>
      <c r="C492" s="6" t="s">
        <v>22</v>
      </c>
      <c r="D492" s="6" t="s">
        <v>287</v>
      </c>
      <c r="E492" s="6" t="s">
        <v>131</v>
      </c>
      <c r="F492" s="6"/>
      <c r="G492" s="160">
        <f>G493</f>
        <v>2995</v>
      </c>
      <c r="H492" s="32">
        <f aca="true" t="shared" si="76" ref="H492:X492">H493</f>
        <v>0</v>
      </c>
      <c r="I492" s="32">
        <f t="shared" si="76"/>
        <v>0</v>
      </c>
      <c r="J492" s="32">
        <f t="shared" si="76"/>
        <v>0</v>
      </c>
      <c r="K492" s="32">
        <f t="shared" si="76"/>
        <v>0</v>
      </c>
      <c r="L492" s="32">
        <f t="shared" si="76"/>
        <v>0</v>
      </c>
      <c r="M492" s="32">
        <f t="shared" si="76"/>
        <v>0</v>
      </c>
      <c r="N492" s="32">
        <f t="shared" si="76"/>
        <v>0</v>
      </c>
      <c r="O492" s="32">
        <f t="shared" si="76"/>
        <v>0</v>
      </c>
      <c r="P492" s="32">
        <f t="shared" si="76"/>
        <v>0</v>
      </c>
      <c r="Q492" s="32">
        <f t="shared" si="76"/>
        <v>0</v>
      </c>
      <c r="R492" s="32">
        <f t="shared" si="76"/>
        <v>0</v>
      </c>
      <c r="S492" s="32">
        <f t="shared" si="76"/>
        <v>0</v>
      </c>
      <c r="T492" s="32">
        <f t="shared" si="76"/>
        <v>0</v>
      </c>
      <c r="U492" s="32">
        <f t="shared" si="76"/>
        <v>0</v>
      </c>
      <c r="V492" s="32">
        <f t="shared" si="76"/>
        <v>0</v>
      </c>
      <c r="W492" s="32">
        <f t="shared" si="76"/>
        <v>0</v>
      </c>
      <c r="X492" s="67">
        <f t="shared" si="76"/>
        <v>0</v>
      </c>
      <c r="Y492" s="59">
        <v>0</v>
      </c>
    </row>
    <row r="493" spans="1:25" ht="31.5" outlineLevel="6">
      <c r="A493" s="90" t="s">
        <v>134</v>
      </c>
      <c r="B493" s="94">
        <v>953</v>
      </c>
      <c r="C493" s="95" t="s">
        <v>22</v>
      </c>
      <c r="D493" s="95" t="s">
        <v>287</v>
      </c>
      <c r="E493" s="95" t="s">
        <v>132</v>
      </c>
      <c r="F493" s="95"/>
      <c r="G493" s="161">
        <v>2995</v>
      </c>
      <c r="H493" s="26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44"/>
      <c r="X493" s="65">
        <v>0</v>
      </c>
      <c r="Y493" s="59">
        <v>0</v>
      </c>
    </row>
    <row r="494" spans="1:25" ht="18.75">
      <c r="A494" s="48" t="s">
        <v>23</v>
      </c>
      <c r="B494" s="48"/>
      <c r="C494" s="48"/>
      <c r="D494" s="48"/>
      <c r="E494" s="48"/>
      <c r="F494" s="48"/>
      <c r="G494" s="149">
        <f>G377+G15</f>
        <v>566422.7829100001</v>
      </c>
      <c r="H494" s="38" t="e">
        <f>#REF!+#REF!+H377+H15</f>
        <v>#REF!</v>
      </c>
      <c r="I494" s="38" t="e">
        <f>#REF!+#REF!+I377+I15</f>
        <v>#REF!</v>
      </c>
      <c r="J494" s="38" t="e">
        <f>#REF!+#REF!+J377+J15</f>
        <v>#REF!</v>
      </c>
      <c r="K494" s="38" t="e">
        <f>#REF!+#REF!+K377+K15</f>
        <v>#REF!</v>
      </c>
      <c r="L494" s="38" t="e">
        <f>#REF!+#REF!+L377+L15</f>
        <v>#REF!</v>
      </c>
      <c r="M494" s="38" t="e">
        <f>#REF!+#REF!+M377+M15</f>
        <v>#REF!</v>
      </c>
      <c r="N494" s="38" t="e">
        <f>#REF!+#REF!+N377+N15</f>
        <v>#REF!</v>
      </c>
      <c r="O494" s="38" t="e">
        <f>#REF!+#REF!+O377+O15</f>
        <v>#REF!</v>
      </c>
      <c r="P494" s="38" t="e">
        <f>#REF!+#REF!+P377+P15</f>
        <v>#REF!</v>
      </c>
      <c r="Q494" s="38" t="e">
        <f>#REF!+#REF!+Q377+Q15</f>
        <v>#REF!</v>
      </c>
      <c r="R494" s="38" t="e">
        <f>#REF!+#REF!+R377+R15</f>
        <v>#REF!</v>
      </c>
      <c r="S494" s="38" t="e">
        <f>#REF!+#REF!+S377+S15</f>
        <v>#REF!</v>
      </c>
      <c r="T494" s="38" t="e">
        <f>#REF!+#REF!+T377+T15</f>
        <v>#REF!</v>
      </c>
      <c r="U494" s="38" t="e">
        <f>#REF!+#REF!+U377+U15</f>
        <v>#REF!</v>
      </c>
      <c r="V494" s="38" t="e">
        <f>#REF!+#REF!+V377+V15</f>
        <v>#REF!</v>
      </c>
      <c r="W494" s="38" t="e">
        <f>#REF!+#REF!+W377+W15</f>
        <v>#REF!</v>
      </c>
      <c r="X494" s="76" t="e">
        <f>#REF!+#REF!+X377+X15</f>
        <v>#REF!</v>
      </c>
      <c r="Y494" s="56" t="e">
        <f>X494/G494*100</f>
        <v>#REF!</v>
      </c>
    </row>
    <row r="495" spans="1:23" ht="15.75">
      <c r="A495" s="1"/>
      <c r="B495" s="2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5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</sheetData>
  <sheetProtection/>
  <mergeCells count="8">
    <mergeCell ref="B2:W2"/>
    <mergeCell ref="B3:W3"/>
    <mergeCell ref="C4:V4"/>
    <mergeCell ref="A12:V12"/>
    <mergeCell ref="B6:W6"/>
    <mergeCell ref="B7:W7"/>
    <mergeCell ref="C8:V8"/>
    <mergeCell ref="A11:V11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2015-10-27T23:48:49Z</cp:lastPrinted>
  <dcterms:created xsi:type="dcterms:W3CDTF">2008-11-11T04:53:42Z</dcterms:created>
  <dcterms:modified xsi:type="dcterms:W3CDTF">2015-10-28T21:48:06Z</dcterms:modified>
  <cp:category/>
  <cp:version/>
  <cp:contentType/>
  <cp:contentStatus/>
</cp:coreProperties>
</file>